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64579C18-8C01-43C1-871D-9E84BE242144}" xr6:coauthVersionLast="47" xr6:coauthVersionMax="47" xr10:uidLastSave="{00000000-0000-0000-0000-000000000000}"/>
  <bookViews>
    <workbookView xWindow="-108" yWindow="-108" windowWidth="23256" windowHeight="12456" xr2:uid="{A0394E64-1B95-493C-81FF-E6BFC6E94E49}"/>
  </bookViews>
  <sheets>
    <sheet name="Início" sheetId="1" r:id="rId1"/>
    <sheet name="Painel" sheetId="2" r:id="rId2"/>
    <sheet name="Vacinas" sheetId="3" r:id="rId3"/>
    <sheet name="Exames" sheetId="4" r:id="rId4"/>
    <sheet name="Consultas" sheetId="5" r:id="rId5"/>
    <sheet name="Medicações" sheetId="6" r:id="rId6"/>
    <sheet name="Sintomas" sheetId="7" r:id="rId7"/>
    <sheet name="Resumo" sheetId="8" r:id="rId8"/>
    <sheet name="Ajuste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C7" i="2"/>
  <c r="A7" i="2"/>
  <c r="F4" i="2"/>
  <c r="R16" i="8"/>
  <c r="Q16" i="8"/>
  <c r="R15" i="8"/>
  <c r="Q15" i="8"/>
  <c r="R14" i="8"/>
  <c r="Q14" i="8"/>
  <c r="R13" i="8"/>
  <c r="Q13" i="8"/>
  <c r="R12" i="8"/>
  <c r="Q12" i="8"/>
  <c r="R11" i="8"/>
  <c r="Q11" i="8"/>
  <c r="R10" i="8"/>
  <c r="Q10" i="8"/>
  <c r="R9" i="8"/>
  <c r="Q9" i="8"/>
  <c r="R8" i="8"/>
  <c r="Q8" i="8"/>
  <c r="R7" i="8"/>
  <c r="Q7" i="8"/>
  <c r="R6" i="8"/>
  <c r="Q6" i="8"/>
  <c r="R5" i="8"/>
  <c r="Q5" i="8"/>
  <c r="R4" i="8"/>
  <c r="Q4" i="8"/>
  <c r="R3" i="8"/>
  <c r="Q3" i="8"/>
  <c r="O14" i="8"/>
  <c r="N14" i="8"/>
  <c r="M14" i="8"/>
  <c r="K14" i="8"/>
  <c r="J14" i="8"/>
  <c r="H14" i="8"/>
  <c r="G14" i="8"/>
  <c r="O13" i="8"/>
  <c r="N13" i="8"/>
  <c r="M13" i="8"/>
  <c r="K13" i="8"/>
  <c r="J13" i="8"/>
  <c r="H13" i="8"/>
  <c r="G13" i="8"/>
  <c r="O12" i="8"/>
  <c r="N12" i="8"/>
  <c r="M12" i="8"/>
  <c r="K12" i="8"/>
  <c r="J12" i="8"/>
  <c r="H12" i="8"/>
  <c r="G12" i="8"/>
  <c r="O11" i="8"/>
  <c r="N11" i="8"/>
  <c r="M11" i="8"/>
  <c r="K11" i="8"/>
  <c r="J11" i="8"/>
  <c r="H11" i="8"/>
  <c r="G11" i="8"/>
  <c r="O10" i="8"/>
  <c r="N10" i="8"/>
  <c r="M10" i="8"/>
  <c r="K10" i="8"/>
  <c r="J10" i="8"/>
  <c r="H10" i="8"/>
  <c r="G10" i="8"/>
  <c r="O9" i="8"/>
  <c r="N9" i="8"/>
  <c r="M9" i="8"/>
  <c r="K9" i="8"/>
  <c r="J9" i="8"/>
  <c r="H9" i="8"/>
  <c r="G9" i="8"/>
  <c r="O8" i="8"/>
  <c r="N8" i="8"/>
  <c r="M8" i="8"/>
  <c r="K8" i="8"/>
  <c r="J8" i="8"/>
  <c r="H8" i="8"/>
  <c r="G8" i="8"/>
  <c r="O7" i="8"/>
  <c r="N7" i="8"/>
  <c r="M7" i="8"/>
  <c r="K7" i="8"/>
  <c r="J7" i="8"/>
  <c r="H7" i="8"/>
  <c r="G7" i="8"/>
  <c r="O6" i="8"/>
  <c r="N6" i="8"/>
  <c r="M6" i="8"/>
  <c r="K6" i="8"/>
  <c r="J6" i="8"/>
  <c r="H6" i="8"/>
  <c r="G6" i="8"/>
  <c r="O5" i="8"/>
  <c r="N5" i="8"/>
  <c r="M5" i="8"/>
  <c r="K5" i="8"/>
  <c r="J5" i="8"/>
  <c r="H5" i="8"/>
  <c r="G5" i="8"/>
  <c r="O4" i="8"/>
  <c r="N4" i="8"/>
  <c r="M4" i="8"/>
  <c r="K4" i="8"/>
  <c r="J4" i="8"/>
  <c r="H4" i="8"/>
  <c r="G4" i="8"/>
  <c r="O3" i="8"/>
  <c r="N3" i="8"/>
  <c r="M3" i="8"/>
  <c r="K3" i="8"/>
  <c r="J3" i="8"/>
  <c r="H3" i="8"/>
  <c r="G3" i="8"/>
  <c r="E14" i="8"/>
  <c r="D14" i="8"/>
  <c r="C14" i="8"/>
  <c r="B14" i="8"/>
  <c r="E13" i="8"/>
  <c r="D13" i="8"/>
  <c r="C13" i="8"/>
  <c r="B13" i="8"/>
  <c r="E12" i="8"/>
  <c r="D12" i="8"/>
  <c r="C12" i="8"/>
  <c r="B12" i="8"/>
  <c r="E11" i="8"/>
  <c r="D11" i="8"/>
  <c r="C11" i="8"/>
  <c r="B11" i="8"/>
  <c r="E10" i="8"/>
  <c r="D10" i="8"/>
  <c r="C10" i="8"/>
  <c r="B10" i="8"/>
  <c r="E9" i="8"/>
  <c r="D9" i="8"/>
  <c r="C9" i="8"/>
  <c r="B9" i="8"/>
  <c r="E8" i="8"/>
  <c r="D8" i="8"/>
  <c r="C8" i="8"/>
  <c r="B8" i="8"/>
  <c r="E7" i="8"/>
  <c r="D7" i="8"/>
  <c r="C7" i="8"/>
  <c r="B7" i="8"/>
  <c r="E6" i="8"/>
  <c r="D6" i="8"/>
  <c r="C6" i="8"/>
  <c r="B6" i="8"/>
  <c r="E5" i="8"/>
  <c r="D5" i="8"/>
  <c r="C5" i="8"/>
  <c r="B5" i="8"/>
  <c r="E4" i="8"/>
  <c r="D4" i="8"/>
  <c r="C4" i="8"/>
  <c r="B4" i="8"/>
  <c r="E3" i="8"/>
  <c r="D3" i="8"/>
  <c r="C3" i="8"/>
  <c r="B3" i="8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A11" i="2" l="1"/>
  <c r="G7" i="2"/>
  <c r="E7" i="2"/>
</calcChain>
</file>

<file path=xl/sharedStrings.xml><?xml version="1.0" encoding="utf-8"?>
<sst xmlns="http://schemas.openxmlformats.org/spreadsheetml/2006/main" count="166" uniqueCount="145">
  <si>
    <t>AJUSTES  ·  parâmetros e listas do seu jeito</t>
  </si>
  <si>
    <t>Altere os valores e nomes nas células claras.</t>
  </si>
  <si>
    <t>PARÂMETROS</t>
  </si>
  <si>
    <t>Ano de referência</t>
  </si>
  <si>
    <t>ESPECIALIDADES</t>
  </si>
  <si>
    <t>Clínico geral</t>
  </si>
  <si>
    <t>Cardiologia</t>
  </si>
  <si>
    <t>Dermatologia</t>
  </si>
  <si>
    <t>Ginecologia/Urologia</t>
  </si>
  <si>
    <t>Oftalmologia</t>
  </si>
  <si>
    <t>Odontologia</t>
  </si>
  <si>
    <t>Psiquiatria</t>
  </si>
  <si>
    <t>Psicologia</t>
  </si>
  <si>
    <t>Terapia Ocupacional</t>
  </si>
  <si>
    <t>Fisioterapia</t>
  </si>
  <si>
    <t>Nutrição</t>
  </si>
  <si>
    <t>Outra</t>
  </si>
  <si>
    <t>MINHAS VACINAS</t>
  </si>
  <si>
    <t>Registre cada dose e o reforço previsto. A planilha avisa quando vencer.</t>
  </si>
  <si>
    <t>Vacina</t>
  </si>
  <si>
    <t>Dose</t>
  </si>
  <si>
    <t>Aplicada em</t>
  </si>
  <si>
    <t>Reforço em</t>
  </si>
  <si>
    <t>Situação (auto)</t>
  </si>
  <si>
    <t>Local / lote</t>
  </si>
  <si>
    <t>Influenza (gripe)</t>
  </si>
  <si>
    <t>Anual</t>
  </si>
  <si>
    <t>UBS Centro</t>
  </si>
  <si>
    <t>dT (tétano e difteria)</t>
  </si>
  <si>
    <t>Reforço</t>
  </si>
  <si>
    <t>Hepatite B</t>
  </si>
  <si>
    <t>3ª dose</t>
  </si>
  <si>
    <t>Completa</t>
  </si>
  <si>
    <t>COVID-19</t>
  </si>
  <si>
    <t>Drive-thru</t>
  </si>
  <si>
    <t>MEUS EXAMES</t>
  </si>
  <si>
    <t>Guarde o histórico e saiba quando repetir.</t>
  </si>
  <si>
    <t>Exame</t>
  </si>
  <si>
    <t>Realizado em</t>
  </si>
  <si>
    <t>Resultado / observação</t>
  </si>
  <si>
    <t>Repetir em</t>
  </si>
  <si>
    <t>Local</t>
  </si>
  <si>
    <t>Hemograma completo</t>
  </si>
  <si>
    <t>Sem alterações</t>
  </si>
  <si>
    <t>Lab Central</t>
  </si>
  <si>
    <t>Colesterol e triglicérides</t>
  </si>
  <si>
    <t>LDL um pouco alto</t>
  </si>
  <si>
    <t>Glicemia de jejum</t>
  </si>
  <si>
    <t>Normal</t>
  </si>
  <si>
    <t>MINHAS CONSULTAS</t>
  </si>
  <si>
    <t>Histórico de consultas e retornos marcados.</t>
  </si>
  <si>
    <t>Data</t>
  </si>
  <si>
    <t>Especialidade</t>
  </si>
  <si>
    <t>Profissional</t>
  </si>
  <si>
    <t>Motivo</t>
  </si>
  <si>
    <t>Retorno em</t>
  </si>
  <si>
    <t>Observações</t>
  </si>
  <si>
    <t>Dr. Silva</t>
  </si>
  <si>
    <t>Check-up anual</t>
  </si>
  <si>
    <t>Pediu exames de sangue</t>
  </si>
  <si>
    <t>Dra. Santos</t>
  </si>
  <si>
    <t>Limpeza</t>
  </si>
  <si>
    <t>Dra. Mendes</t>
  </si>
  <si>
    <t>Acompanhamento</t>
  </si>
  <si>
    <t>Sessões quinzenais</t>
  </si>
  <si>
    <t>MINHAS MEDICAÇÕES</t>
  </si>
  <si>
    <t>Registre o que usa ou já usou, com dosagem e período.</t>
  </si>
  <si>
    <t>Medicação</t>
  </si>
  <si>
    <t>Dosagem</t>
  </si>
  <si>
    <t>Frequência</t>
  </si>
  <si>
    <t>Início</t>
  </si>
  <si>
    <t>Fim (se encerrou)</t>
  </si>
  <si>
    <t>Motivo / prescrita por</t>
  </si>
  <si>
    <t>Losartana</t>
  </si>
  <si>
    <t>50 mg</t>
  </si>
  <si>
    <t>1x ao dia (8h)</t>
  </si>
  <si>
    <t>Pressão · Dr. Silva</t>
  </si>
  <si>
    <t>Vitamina D</t>
  </si>
  <si>
    <t>2000 UI</t>
  </si>
  <si>
    <t>1x ao dia</t>
  </si>
  <si>
    <t>Reposição · Dra. Costa</t>
  </si>
  <si>
    <t>Amoxicilina</t>
  </si>
  <si>
    <t>500 mg</t>
  </si>
  <si>
    <t>8/8h por 7 dias</t>
  </si>
  <si>
    <t>Infecção · Dra. Santos</t>
  </si>
  <si>
    <t>DIÁRIO DE SINTOMAS E QUEIXAS</t>
  </si>
  <si>
    <t>Anote sintomas pontuais: isso vale ouro na consulta. Intensidade de 0 (nada) a 10 (insuportável).</t>
  </si>
  <si>
    <t>Sintoma / queixa</t>
  </si>
  <si>
    <t>Intensidade (0–10)</t>
  </si>
  <si>
    <t>Quanto durou</t>
  </si>
  <si>
    <t>O que estava fazendo / gatilho</t>
  </si>
  <si>
    <t>Dor de cabeça</t>
  </si>
  <si>
    <t>3 horas</t>
  </si>
  <si>
    <t>Dia de muito computador</t>
  </si>
  <si>
    <t>Melhorou com água e pausa</t>
  </si>
  <si>
    <t>Azia</t>
  </si>
  <si>
    <t>1 hora</t>
  </si>
  <si>
    <t>Depois do almoço apimentado</t>
  </si>
  <si>
    <t>2 horas</t>
  </si>
  <si>
    <t>Dormi mal na véspera</t>
  </si>
  <si>
    <t>RESUMO  ·  meu ano de saúde</t>
  </si>
  <si>
    <t>Mês</t>
  </si>
  <si>
    <t>Consultas</t>
  </si>
  <si>
    <t>Exames</t>
  </si>
  <si>
    <t>Sintomas registrados</t>
  </si>
  <si>
    <t>Intensidade média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</si>
  <si>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</si>
  <si>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</si>
  <si>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</si>
  <si>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</si>
  <si>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</si>
  <si>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</si>
  <si>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</si>
  <si>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</si>
  <si>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</si>
  <si>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</si>
  <si>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</si>
  <si>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</si>
  <si>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Sintomas</t>
  </si>
  <si>
    <t>Intensidade</t>
  </si>
  <si>
    <t>PAINEL DA MINHA SAÚDE</t>
  </si>
  <si>
    <t>danieljulio.com.br · ferramenta gratuita</t>
  </si>
  <si>
    <t>Escolha o mês  →</t>
  </si>
  <si>
    <t>CONSULTAS (ANO)</t>
  </si>
  <si>
    <t>EXAMES (ANO)</t>
  </si>
  <si>
    <t>VACINAS A REFORÇAR</t>
  </si>
  <si>
    <t>EXAMES A REPETIR</t>
  </si>
  <si>
    <t>MEDICAÇÕES ATIVAS</t>
  </si>
  <si>
    <t>RETORNOS EM 30 DIAS</t>
  </si>
  <si>
    <t>SINTOMAS NO MÊS</t>
  </si>
  <si>
    <t>INTENSIDADE MÉDIA (MÊS)</t>
  </si>
  <si>
    <t>CUIDADOS DE SAÚDE</t>
  </si>
  <si>
    <t>Vacinas, exames, consultas, medicações e sintomas · danieljulio.com.br</t>
  </si>
  <si>
    <t>Como usar (4 passos):</t>
  </si>
  <si>
    <t>Vacinas e Exames</t>
  </si>
  <si>
    <t>Registre o que já fez e quando repetir: a planilha avisa os vencimentos.</t>
  </si>
  <si>
    <t>Guarde o histórico e os retornos marcados.</t>
  </si>
  <si>
    <t>Medicações e Sintomas</t>
  </si>
  <si>
    <t>Anote o que usa e registre queixas pontuais com intensidade de 0 a 10.</t>
  </si>
  <si>
    <t>Painel</t>
  </si>
  <si>
    <t>Leve este painel para a consulta: seu histórico organizado vale ouro.</t>
  </si>
  <si>
    <t>Legenda:</t>
  </si>
  <si>
    <t>Células claras como esta  →  são as que você preenche.</t>
  </si>
  <si>
    <t>Células cinza e escuras  →  automáticas. Estão protegidas para nada se desconfigurar.</t>
  </si>
  <si>
    <t>IMPORTANTE: esta planilha organiza suas informações, mas NÃO substitui avaliação médica. Em emergência, procure atendimento (SAMU 192). Seus dados de saúde ficam somente neste arquivo, no seu computador: não compartilhe sem necessidade.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</si>
</sst>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B87333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6" fillId="2" borderId="0" xfId="0" applyFont="1" applyFill="1"/>
    <xf numFmtId="0" fontId="5" fillId="4" borderId="1" xfId="0" applyFont="1" applyFill="1" applyBorder="1" applyProtection="1">
      <protection locked="0"/>
    </xf>
    <xf numFmtId="0" fontId="7" fillId="2" borderId="0" xfId="0" applyFont="1" applyFill="1"/>
    <xf numFmtId="0" fontId="1" fillId="4" borderId="2" xfId="0" applyFont="1" applyFill="1" applyBorder="1" applyProtection="1">
      <protection locked="0"/>
    </xf>
    <xf numFmtId="0" fontId="8" fillId="5" borderId="0" xfId="0" applyFont="1" applyFill="1" applyAlignment="1">
      <alignment horizontal="center"/>
    </xf>
    <xf numFmtId="0" fontId="1" fillId="6" borderId="3" xfId="0" applyFont="1" applyFill="1" applyBorder="1" applyProtection="1">
      <protection locked="0"/>
    </xf>
    <xf numFmtId="14" fontId="1" fillId="6" borderId="3" xfId="0" applyNumberFormat="1" applyFont="1" applyFill="1" applyBorder="1" applyProtection="1">
      <protection locked="0"/>
    </xf>
    <xf numFmtId="0" fontId="1" fillId="7" borderId="3" xfId="0" applyFont="1" applyFill="1" applyBorder="1" applyAlignment="1">
      <alignment horizontal="center"/>
    </xf>
    <xf numFmtId="164" fontId="1" fillId="2" borderId="0" xfId="0" applyNumberFormat="1" applyFont="1" applyFill="1"/>
    <xf numFmtId="0" fontId="8" fillId="5" borderId="3" xfId="0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3" xfId="0" applyNumberFormat="1" applyFont="1" applyFill="1" applyBorder="1"/>
    <xf numFmtId="0" fontId="9" fillId="3" borderId="0" xfId="0" applyFont="1" applyFill="1"/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13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3" fontId="14" fillId="5" borderId="6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horizontal="center" vertical="center"/>
    </xf>
    <xf numFmtId="164" fontId="15" fillId="5" borderId="6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17" fillId="8" borderId="0" xfId="0" applyFont="1" applyFill="1"/>
    <xf numFmtId="0" fontId="20" fillId="2" borderId="0" xfId="0" applyFont="1" applyFill="1"/>
    <xf numFmtId="0" fontId="21" fillId="2" borderId="0" xfId="0" applyFont="1" applyFill="1"/>
    <xf numFmtId="0" fontId="22" fillId="8" borderId="0" xfId="0" applyFont="1" applyFill="1" applyAlignment="1">
      <alignment horizontal="center"/>
    </xf>
    <xf numFmtId="0" fontId="17" fillId="4" borderId="1" xfId="0" applyFont="1" applyFill="1" applyBorder="1"/>
    <xf numFmtId="0" fontId="17" fillId="2" borderId="10" xfId="0" applyFont="1" applyFill="1" applyBorder="1"/>
    <xf numFmtId="0" fontId="17" fillId="7" borderId="2" xfId="0" applyFont="1" applyFill="1" applyBorder="1"/>
    <xf numFmtId="0" fontId="17" fillId="2" borderId="11" xfId="0" applyFont="1" applyFill="1" applyBorder="1"/>
    <xf numFmtId="0" fontId="23" fillId="2" borderId="0" xfId="0" applyFont="1" applyFill="1" applyAlignment="1">
      <alignment wrapText="1"/>
    </xf>
    <xf numFmtId="0" fontId="17" fillId="2" borderId="0" xfId="0" applyFont="1" applyFill="1" applyAlignment="1">
      <alignment wrapText="1"/>
    </xf>
  </cellXfs>
  <cellStyles count="1">
    <cellStyle name="Normal" xfId="0" builtinId="0"/>
  </cellStyles>
  <dxfs count="6">
    <dxf>
      <fill>
        <patternFill>
          <bgColor rgb="FFF9EBE9"/>
        </patternFill>
      </fill>
    </dxf>
    <dxf>
      <font>
        <b/>
        <i val="0"/>
        <color rgb="FF1F7A46"/>
      </font>
      <fill>
        <patternFill>
          <bgColor rgb="FFE8F4EC"/>
        </patternFill>
      </fill>
    </dxf>
    <dxf>
      <fill>
        <patternFill>
          <bgColor rgb="FFFFF3CD"/>
        </patternFill>
      </fill>
    </dxf>
    <dxf>
      <fill>
        <patternFill>
          <bgColor rgb="FFF9EBE9"/>
        </patternFill>
      </fill>
    </dxf>
    <dxf>
      <fill>
        <patternFill>
          <bgColor rgb="FFFFF3CD"/>
        </patternFill>
      </fill>
    </dxf>
    <dxf>
      <fill>
        <patternFill>
          <bgColor rgb="FFF9EB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Sintomas registrados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Resumo!$H$2</c:f>
              <c:strCache>
                <c:ptCount val="1"/>
                <c:pt idx="0">
                  <c:v>Sintomas</c:v>
                </c:pt>
              </c:strCache>
            </c:strRef>
          </c:tx>
          <c:spPr>
            <a:solidFill>
              <a:srgbClr val="B87333"/>
            </a:solidFill>
          </c:spPr>
          <c:invertIfNegative val="0"/>
          <c:cat>
            <c:strRef>
              <c:f>Resumo!$G$3:$G$14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Resumo!$H$3:$H$14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D-4CB7-936B-925DFDD01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634464"/>
        <c:axId val="2100425168"/>
      </c:barChart>
      <c:catAx>
        <c:axId val="122263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425168"/>
        <c:crosses val="autoZero"/>
        <c:auto val="1"/>
        <c:lblAlgn val="ctr"/>
        <c:lblOffset val="100"/>
        <c:noMultiLvlLbl val="0"/>
      </c:catAx>
      <c:valAx>
        <c:axId val="2100425168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22634464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Intensidade média dos sintomas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Resumo!$K$2</c:f>
              <c:strCache>
                <c:ptCount val="1"/>
                <c:pt idx="0">
                  <c:v>Intensidade</c:v>
                </c:pt>
              </c:strCache>
            </c:strRef>
          </c:tx>
          <c:spPr>
            <a:ln w="31750">
              <a:solidFill>
                <a:srgbClr val="E58E7E"/>
              </a:solidFill>
            </a:ln>
          </c:spPr>
          <c:marker>
            <c:symbol val="none"/>
          </c:marker>
          <c:cat>
            <c:strRef>
              <c:f>Resumo!$J$3:$J$14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Resumo!$K$3:$K$14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1-4F8D-8541-B6F03B75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2633536"/>
        <c:axId val="2100418448"/>
      </c:lineChart>
      <c:catAx>
        <c:axId val="122263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418448"/>
        <c:crosses val="autoZero"/>
        <c:auto val="1"/>
        <c:lblAlgn val="ctr"/>
        <c:lblOffset val="100"/>
        <c:noMultiLvlLbl val="0"/>
      </c:catAx>
      <c:valAx>
        <c:axId val="2100418448"/>
        <c:scaling>
          <c:orientation val="minMax"/>
          <c:max val="10"/>
          <c:min val="0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22633536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Consultas e exames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Resumo!$N$2</c:f>
              <c:strCache>
                <c:ptCount val="1"/>
                <c:pt idx="0">
                  <c:v>Consultas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Resumo!$M$3:$M$14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Resumo!$N$3:$N$14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E1-4EAB-83EC-86E6EE497D0A}"/>
            </c:ext>
          </c:extLst>
        </c:ser>
        <c:ser>
          <c:idx val="1"/>
          <c:order val="1"/>
          <c:tx>
            <c:strRef>
              <c:f>Resumo!$O$2</c:f>
              <c:strCache>
                <c:ptCount val="1"/>
                <c:pt idx="0">
                  <c:v>Exames</c:v>
                </c:pt>
              </c:strCache>
            </c:strRef>
          </c:tx>
          <c:spPr>
            <a:solidFill>
              <a:srgbClr val="6EA8DC"/>
            </a:solidFill>
          </c:spPr>
          <c:invertIfNegative val="0"/>
          <c:cat>
            <c:strRef>
              <c:f>Resumo!$M$3:$M$14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Resumo!$O$3:$O$14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E1-4EAB-83EC-86E6EE497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639104"/>
        <c:axId val="2100337328"/>
      </c:barChart>
      <c:catAx>
        <c:axId val="122263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337328"/>
        <c:crosses val="autoZero"/>
        <c:auto val="1"/>
        <c:lblAlgn val="ctr"/>
        <c:lblOffset val="100"/>
        <c:noMultiLvlLbl val="0"/>
      </c:catAx>
      <c:valAx>
        <c:axId val="2100337328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22639104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Consultas por especialidade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Resumo!$R$2</c:f>
              <c:strCache>
                <c:ptCount val="1"/>
                <c:pt idx="0">
                  <c:v>Consultas</c:v>
                </c:pt>
              </c:strCache>
            </c:strRef>
          </c:tx>
          <c:cat>
            <c:strRef>
              <c:f>Resumo!$Q$3:$Q$16</c:f>
              <c:strCache>
                <c:ptCount val="12"/>
                <c:pt idx="0">
                  <c:v>Clínico geral</c:v>
                </c:pt>
                <c:pt idx="1">
                  <c:v>Cardiologia</c:v>
                </c:pt>
                <c:pt idx="2">
                  <c:v>Dermatologia</c:v>
                </c:pt>
                <c:pt idx="3">
                  <c:v>Ginecologia/Urologia</c:v>
                </c:pt>
                <c:pt idx="4">
                  <c:v>Oftalmologia</c:v>
                </c:pt>
                <c:pt idx="5">
                  <c:v>Odontologia</c:v>
                </c:pt>
                <c:pt idx="6">
                  <c:v>Psiquiatria</c:v>
                </c:pt>
                <c:pt idx="7">
                  <c:v>Psicologia</c:v>
                </c:pt>
                <c:pt idx="8">
                  <c:v>Terapia Ocupacional</c:v>
                </c:pt>
                <c:pt idx="9">
                  <c:v>Fisioterapia</c:v>
                </c:pt>
                <c:pt idx="10">
                  <c:v>Nutrição</c:v>
                </c:pt>
                <c:pt idx="11">
                  <c:v>Outra</c:v>
                </c:pt>
              </c:strCache>
            </c:strRef>
          </c:cat>
          <c:val>
            <c:numRef>
              <c:f>Resumo!$R$3:$R$16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2C-4A91-9AC0-E2B54CA21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EF3A0E-4A77-ACAB-8E4D-6B9A4008A7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7737AF-E3FA-7C9B-44FC-AA2E031D59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24AF3E-6852-17A9-0E6F-2360678A5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90DB588-EC75-05DA-8329-B74BF9BA3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EF12-965B-4A19-8A0E-8132DDC35532}">
  <sheetPr>
    <tabColor rgb="FFC9A55A"/>
  </sheetPr>
  <dimension ref="B2:H23"/>
  <sheetViews>
    <sheetView showGridLines="0" tabSelected="1" workbookViewId="0"/>
  </sheetViews>
  <sheetFormatPr defaultRowHeight="16.8" x14ac:dyDescent="0.4"/>
  <cols>
    <col min="1" max="1" width="3.77734375" style="35" customWidth="1"/>
    <col min="2" max="2" width="5.77734375" style="35" customWidth="1"/>
    <col min="3" max="3" width="16.77734375" style="35" customWidth="1"/>
    <col min="4" max="8" width="17.77734375" style="35" customWidth="1"/>
    <col min="9" max="16384" width="8.88671875" style="35"/>
  </cols>
  <sheetData>
    <row r="2" spans="2:8" ht="32.4" x14ac:dyDescent="0.7">
      <c r="B2" s="37" t="s">
        <v>131</v>
      </c>
      <c r="C2" s="36"/>
      <c r="D2" s="36"/>
      <c r="E2" s="36"/>
      <c r="F2" s="36"/>
      <c r="G2" s="36"/>
      <c r="H2" s="36"/>
    </row>
    <row r="3" spans="2:8" x14ac:dyDescent="0.4">
      <c r="B3" s="38" t="s">
        <v>132</v>
      </c>
      <c r="C3" s="36"/>
      <c r="D3" s="36"/>
      <c r="E3" s="36"/>
      <c r="F3" s="36"/>
      <c r="G3" s="36"/>
      <c r="H3" s="36"/>
    </row>
    <row r="4" spans="2:8" ht="4.05" customHeight="1" x14ac:dyDescent="0.4">
      <c r="B4" s="39"/>
      <c r="C4" s="39"/>
      <c r="D4" s="39"/>
    </row>
    <row r="6" spans="2:8" ht="19.2" x14ac:dyDescent="0.45">
      <c r="B6" s="41" t="s">
        <v>133</v>
      </c>
    </row>
    <row r="8" spans="2:8" ht="25.95" customHeight="1" x14ac:dyDescent="0.45">
      <c r="B8" s="42">
        <v>1</v>
      </c>
      <c r="C8" s="40" t="s">
        <v>134</v>
      </c>
      <c r="D8" s="36" t="s">
        <v>135</v>
      </c>
      <c r="E8" s="36"/>
      <c r="F8" s="36"/>
      <c r="G8" s="36"/>
      <c r="H8" s="36"/>
    </row>
    <row r="10" spans="2:8" ht="25.95" customHeight="1" x14ac:dyDescent="0.45">
      <c r="B10" s="42">
        <v>2</v>
      </c>
      <c r="C10" s="40" t="s">
        <v>102</v>
      </c>
      <c r="D10" s="36" t="s">
        <v>136</v>
      </c>
      <c r="E10" s="36"/>
      <c r="F10" s="36"/>
      <c r="G10" s="36"/>
      <c r="H10" s="36"/>
    </row>
    <row r="12" spans="2:8" ht="25.95" customHeight="1" x14ac:dyDescent="0.45">
      <c r="B12" s="42">
        <v>3</v>
      </c>
      <c r="C12" s="40" t="s">
        <v>137</v>
      </c>
      <c r="D12" s="36" t="s">
        <v>138</v>
      </c>
      <c r="E12" s="36"/>
      <c r="F12" s="36"/>
      <c r="G12" s="36"/>
      <c r="H12" s="36"/>
    </row>
    <row r="14" spans="2:8" ht="25.95" customHeight="1" x14ac:dyDescent="0.45">
      <c r="B14" s="42">
        <v>4</v>
      </c>
      <c r="C14" s="40" t="s">
        <v>139</v>
      </c>
      <c r="D14" s="36" t="s">
        <v>140</v>
      </c>
      <c r="E14" s="36"/>
      <c r="F14" s="36"/>
      <c r="G14" s="36"/>
      <c r="H14" s="36"/>
    </row>
    <row r="17" spans="2:8" x14ac:dyDescent="0.4">
      <c r="B17" s="40" t="s">
        <v>141</v>
      </c>
    </row>
    <row r="18" spans="2:8" x14ac:dyDescent="0.4">
      <c r="B18" s="43"/>
      <c r="C18" s="44" t="s">
        <v>142</v>
      </c>
      <c r="D18" s="36"/>
      <c r="E18" s="36"/>
      <c r="F18" s="36"/>
      <c r="G18" s="36"/>
      <c r="H18" s="36"/>
    </row>
    <row r="19" spans="2:8" x14ac:dyDescent="0.4">
      <c r="B19" s="45"/>
      <c r="C19" s="46" t="s">
        <v>143</v>
      </c>
      <c r="D19" s="36"/>
      <c r="E19" s="36"/>
      <c r="F19" s="36"/>
      <c r="G19" s="36"/>
      <c r="H19" s="36"/>
    </row>
    <row r="21" spans="2:8" x14ac:dyDescent="0.4">
      <c r="B21" s="47" t="s">
        <v>144</v>
      </c>
      <c r="C21" s="48"/>
      <c r="D21" s="48"/>
      <c r="E21" s="48"/>
      <c r="F21" s="48"/>
      <c r="G21" s="48"/>
      <c r="H21" s="48"/>
    </row>
    <row r="22" spans="2:8" x14ac:dyDescent="0.4">
      <c r="B22" s="48"/>
      <c r="C22" s="48"/>
      <c r="D22" s="48"/>
      <c r="E22" s="48"/>
      <c r="F22" s="48"/>
      <c r="G22" s="48"/>
      <c r="H22" s="48"/>
    </row>
    <row r="23" spans="2:8" x14ac:dyDescent="0.4">
      <c r="B23" s="48"/>
      <c r="C23" s="48"/>
      <c r="D23" s="48"/>
      <c r="E23" s="48"/>
      <c r="F23" s="48"/>
      <c r="G23" s="48"/>
      <c r="H23" s="48"/>
    </row>
  </sheetData>
  <sheetProtection sheet="1" objects="1" scenarios="1"/>
  <mergeCells count="9">
    <mergeCell ref="C18:H18"/>
    <mergeCell ref="C19:H19"/>
    <mergeCell ref="B21:H23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2018-A090-49F9-A5DF-C39761F8CE83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18" customWidth="1"/>
    <col min="9" max="16384" width="8.88671875" style="18"/>
  </cols>
  <sheetData>
    <row r="1" spans="1:8" ht="34.049999999999997" customHeight="1" x14ac:dyDescent="0.55000000000000004">
      <c r="A1" s="19" t="s">
        <v>120</v>
      </c>
      <c r="B1" s="20"/>
      <c r="C1" s="20"/>
      <c r="D1" s="20"/>
      <c r="E1" s="20"/>
      <c r="F1" s="20"/>
      <c r="G1" s="20"/>
      <c r="H1" s="20"/>
    </row>
    <row r="2" spans="1:8" x14ac:dyDescent="0.35">
      <c r="A2" s="21" t="s">
        <v>121</v>
      </c>
      <c r="B2" s="20"/>
      <c r="C2" s="20"/>
      <c r="D2" s="20"/>
      <c r="E2" s="20"/>
      <c r="F2" s="20"/>
      <c r="G2" s="20"/>
      <c r="H2" s="20"/>
    </row>
    <row r="4" spans="1:8" ht="24" customHeight="1" x14ac:dyDescent="0.35">
      <c r="C4" s="22" t="s">
        <v>122</v>
      </c>
      <c r="D4" s="23" t="s">
        <v>108</v>
      </c>
      <c r="E4" s="24"/>
      <c r="F4" s="25" t="str">
        <f>"Ano: "&amp;Ajustes!$B$5</f>
        <v>Ano: 2026</v>
      </c>
    </row>
    <row r="6" spans="1:8" x14ac:dyDescent="0.35">
      <c r="A6" s="26" t="s">
        <v>123</v>
      </c>
      <c r="B6" s="27"/>
      <c r="C6" s="26" t="s">
        <v>124</v>
      </c>
      <c r="D6" s="27"/>
      <c r="E6" s="26" t="s">
        <v>125</v>
      </c>
      <c r="F6" s="27"/>
      <c r="G6" s="26" t="s">
        <v>126</v>
      </c>
      <c r="H6" s="27"/>
    </row>
    <row r="7" spans="1:8" ht="22.05" customHeight="1" x14ac:dyDescent="0.35">
      <c r="A7" s="28">
        <f>SUM(Resumo!$B$3:$B$14)</f>
        <v>2</v>
      </c>
      <c r="B7" s="29"/>
      <c r="C7" s="28">
        <f>SUM(Resumo!$C$3:$C$14)</f>
        <v>0</v>
      </c>
      <c r="D7" s="29"/>
      <c r="E7" s="32">
        <f ca="1">COUNTIF(Vacinas!$E:$E,"REFORÇAR")+COUNTIF(Vacinas!$E:$E,"Agende")</f>
        <v>1</v>
      </c>
      <c r="F7" s="29"/>
      <c r="G7" s="33">
        <f ca="1">COUNTIF(Exames!$E:$E,"REPETIR")+COUNTIF(Exames!$E:$E,"Agende")</f>
        <v>1</v>
      </c>
      <c r="H7" s="29"/>
    </row>
    <row r="8" spans="1:8" ht="7.95" customHeight="1" x14ac:dyDescent="0.35">
      <c r="A8" s="30"/>
      <c r="B8" s="31"/>
      <c r="C8" s="30"/>
      <c r="D8" s="31"/>
      <c r="E8" s="30"/>
      <c r="F8" s="31"/>
      <c r="G8" s="30"/>
      <c r="H8" s="31"/>
    </row>
    <row r="9" spans="1:8" ht="7.95" customHeight="1" x14ac:dyDescent="0.35"/>
    <row r="10" spans="1:8" x14ac:dyDescent="0.35">
      <c r="A10" s="26" t="s">
        <v>127</v>
      </c>
      <c r="B10" s="27"/>
      <c r="C10" s="26" t="s">
        <v>128</v>
      </c>
      <c r="D10" s="27"/>
      <c r="E10" s="26" t="s">
        <v>129</v>
      </c>
      <c r="F10" s="27"/>
      <c r="G10" s="26" t="s">
        <v>130</v>
      </c>
      <c r="H10" s="27"/>
    </row>
    <row r="11" spans="1:8" ht="22.05" customHeight="1" x14ac:dyDescent="0.35">
      <c r="A11" s="28">
        <f ca="1">COUNTIF(Medicações!$F$4:$F$53,"Ativa")</f>
        <v>2</v>
      </c>
      <c r="B11" s="29"/>
      <c r="C11" s="33">
        <f ca="1">COUNTIFS(Consultas!$E:$E,"&gt;="&amp;TODAY(),Consultas!$E:$E,"&lt;="&amp;TODAY()+30)</f>
        <v>1</v>
      </c>
      <c r="D11" s="29"/>
      <c r="E11" s="28">
        <f>INDEX(Resumo!$D$3:$D$14,MATCH($D$4,Resumo!$A$3:$A$14,0))</f>
        <v>3</v>
      </c>
      <c r="F11" s="29"/>
      <c r="G11" s="34">
        <f>INDEX(Resumo!$E$3:$E$14,MATCH($D$4,Resumo!$A$3:$A$14,0))</f>
        <v>5</v>
      </c>
      <c r="H11" s="29"/>
    </row>
    <row r="12" spans="1:8" ht="7.95" customHeight="1" x14ac:dyDescent="0.35">
      <c r="A12" s="30"/>
      <c r="B12" s="31"/>
      <c r="C12" s="30"/>
      <c r="D12" s="31"/>
      <c r="E12" s="30"/>
      <c r="F12" s="31"/>
      <c r="G12" s="30"/>
      <c r="H12" s="31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ês inválido" error="Escolha um mês da lista." promptTitle="Mês do painel" prompt="Clique na setinha e escolha o mês." xr:uid="{ABD01BE4-3A0E-454F-9224-92FAEDC6D3D6}">
          <x14:formula1>
            <xm:f>Resumo!$A$3:$A$14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94D8-93AB-44ED-A998-DA9EB326C214}">
  <sheetPr>
    <tabColor rgb="FF1F7A46"/>
  </sheetPr>
  <dimension ref="A1:F5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24.77734375" style="1" customWidth="1"/>
    <col min="2" max="2" width="10.77734375" style="1" customWidth="1"/>
    <col min="3" max="5" width="12.77734375" style="1" customWidth="1"/>
    <col min="6" max="6" width="18.77734375" style="1" customWidth="1"/>
    <col min="7" max="16384" width="8.88671875" style="1"/>
  </cols>
  <sheetData>
    <row r="1" spans="1:6" ht="30" customHeight="1" x14ac:dyDescent="0.45">
      <c r="A1" s="3" t="s">
        <v>17</v>
      </c>
      <c r="B1" s="4"/>
      <c r="C1" s="4"/>
      <c r="D1" s="4"/>
      <c r="E1" s="4"/>
      <c r="F1" s="4"/>
    </row>
    <row r="2" spans="1:6" x14ac:dyDescent="0.35">
      <c r="A2" s="5" t="s">
        <v>18</v>
      </c>
      <c r="B2" s="2"/>
      <c r="C2" s="2"/>
      <c r="D2" s="2"/>
      <c r="E2" s="2"/>
      <c r="F2" s="2"/>
    </row>
    <row r="3" spans="1:6" ht="22.05" customHeight="1" x14ac:dyDescent="0.35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</row>
    <row r="4" spans="1:6" x14ac:dyDescent="0.35">
      <c r="A4" s="11" t="s">
        <v>25</v>
      </c>
      <c r="B4" s="11" t="s">
        <v>26</v>
      </c>
      <c r="C4" s="12">
        <v>45785</v>
      </c>
      <c r="D4" s="12">
        <v>46150</v>
      </c>
      <c r="E4" s="13" t="str">
        <f ca="1">IF($A4="","",IF($D4="","Completa",IF($D4&lt;TODAY(),"REFORÇAR",IF($D4&lt;=TODAY()+30,"Agende","Em dia"))))</f>
        <v>REFORÇAR</v>
      </c>
      <c r="F4" s="11" t="s">
        <v>27</v>
      </c>
    </row>
    <row r="5" spans="1:6" x14ac:dyDescent="0.35">
      <c r="A5" s="11" t="s">
        <v>28</v>
      </c>
      <c r="B5" s="11" t="s">
        <v>29</v>
      </c>
      <c r="C5" s="12">
        <v>44562</v>
      </c>
      <c r="D5" s="12">
        <v>48214</v>
      </c>
      <c r="E5" s="13" t="str">
        <f ca="1">IF($A5="","",IF($D5="","Completa",IF($D5&lt;TODAY(),"REFORÇAR",IF($D5&lt;=TODAY()+30,"Agende","Em dia"))))</f>
        <v>Em dia</v>
      </c>
      <c r="F5" s="11" t="s">
        <v>27</v>
      </c>
    </row>
    <row r="6" spans="1:6" x14ac:dyDescent="0.35">
      <c r="A6" s="11" t="s">
        <v>30</v>
      </c>
      <c r="B6" s="11" t="s">
        <v>31</v>
      </c>
      <c r="C6" s="12">
        <v>43831</v>
      </c>
      <c r="D6" s="12"/>
      <c r="E6" s="13" t="str">
        <f ca="1">IF($A6="","",IF($D6="","Completa",IF($D6&lt;TODAY(),"REFORÇAR",IF($D6&lt;=TODAY()+30,"Agende","Em dia"))))</f>
        <v>Completa</v>
      </c>
      <c r="F6" s="11" t="s">
        <v>32</v>
      </c>
    </row>
    <row r="7" spans="1:6" x14ac:dyDescent="0.35">
      <c r="A7" s="11" t="s">
        <v>33</v>
      </c>
      <c r="B7" s="11" t="s">
        <v>29</v>
      </c>
      <c r="C7" s="12">
        <v>45900</v>
      </c>
      <c r="D7" s="12">
        <v>46265</v>
      </c>
      <c r="E7" s="13" t="str">
        <f ca="1">IF($A7="","",IF($D7="","Completa",IF($D7&lt;TODAY(),"REFORÇAR",IF($D7&lt;=TODAY()+30,"Agende","Em dia"))))</f>
        <v>Em dia</v>
      </c>
      <c r="F7" s="11" t="s">
        <v>34</v>
      </c>
    </row>
    <row r="8" spans="1:6" x14ac:dyDescent="0.35">
      <c r="A8" s="11"/>
      <c r="B8" s="11"/>
      <c r="C8" s="12"/>
      <c r="D8" s="12"/>
      <c r="E8" s="13" t="str">
        <f ca="1">IF($A8="","",IF($D8="","Completa",IF($D8&lt;TODAY(),"REFORÇAR",IF($D8&lt;=TODAY()+30,"Agende","Em dia"))))</f>
        <v/>
      </c>
      <c r="F8" s="11"/>
    </row>
    <row r="9" spans="1:6" x14ac:dyDescent="0.35">
      <c r="A9" s="11"/>
      <c r="B9" s="11"/>
      <c r="C9" s="12"/>
      <c r="D9" s="12"/>
      <c r="E9" s="13" t="str">
        <f ca="1">IF($A9="","",IF($D9="","Completa",IF($D9&lt;TODAY(),"REFORÇAR",IF($D9&lt;=TODAY()+30,"Agende","Em dia"))))</f>
        <v/>
      </c>
      <c r="F9" s="11"/>
    </row>
    <row r="10" spans="1:6" x14ac:dyDescent="0.35">
      <c r="A10" s="11"/>
      <c r="B10" s="11"/>
      <c r="C10" s="12"/>
      <c r="D10" s="12"/>
      <c r="E10" s="13" t="str">
        <f ca="1">IF($A10="","",IF($D10="","Completa",IF($D10&lt;TODAY(),"REFORÇAR",IF($D10&lt;=TODAY()+30,"Agende","Em dia"))))</f>
        <v/>
      </c>
      <c r="F10" s="11"/>
    </row>
    <row r="11" spans="1:6" x14ac:dyDescent="0.35">
      <c r="A11" s="11"/>
      <c r="B11" s="11"/>
      <c r="C11" s="12"/>
      <c r="D11" s="12"/>
      <c r="E11" s="13" t="str">
        <f ca="1">IF($A11="","",IF($D11="","Completa",IF($D11&lt;TODAY(),"REFORÇAR",IF($D11&lt;=TODAY()+30,"Agende","Em dia"))))</f>
        <v/>
      </c>
      <c r="F11" s="11"/>
    </row>
    <row r="12" spans="1:6" x14ac:dyDescent="0.35">
      <c r="A12" s="11"/>
      <c r="B12" s="11"/>
      <c r="C12" s="12"/>
      <c r="D12" s="12"/>
      <c r="E12" s="13" t="str">
        <f ca="1">IF($A12="","",IF($D12="","Completa",IF($D12&lt;TODAY(),"REFORÇAR",IF($D12&lt;=TODAY()+30,"Agende","Em dia"))))</f>
        <v/>
      </c>
      <c r="F12" s="11"/>
    </row>
    <row r="13" spans="1:6" x14ac:dyDescent="0.35">
      <c r="A13" s="11"/>
      <c r="B13" s="11"/>
      <c r="C13" s="12"/>
      <c r="D13" s="12"/>
      <c r="E13" s="13" t="str">
        <f ca="1">IF($A13="","",IF($D13="","Completa",IF($D13&lt;TODAY(),"REFORÇAR",IF($D13&lt;=TODAY()+30,"Agende","Em dia"))))</f>
        <v/>
      </c>
      <c r="F13" s="11"/>
    </row>
    <row r="14" spans="1:6" x14ac:dyDescent="0.35">
      <c r="A14" s="11"/>
      <c r="B14" s="11"/>
      <c r="C14" s="12"/>
      <c r="D14" s="12"/>
      <c r="E14" s="13" t="str">
        <f ca="1">IF($A14="","",IF($D14="","Completa",IF($D14&lt;TODAY(),"REFORÇAR",IF($D14&lt;=TODAY()+30,"Agende","Em dia"))))</f>
        <v/>
      </c>
      <c r="F14" s="11"/>
    </row>
    <row r="15" spans="1:6" x14ac:dyDescent="0.35">
      <c r="A15" s="11"/>
      <c r="B15" s="11"/>
      <c r="C15" s="12"/>
      <c r="D15" s="12"/>
      <c r="E15" s="13" t="str">
        <f ca="1">IF($A15="","",IF($D15="","Completa",IF($D15&lt;TODAY(),"REFORÇAR",IF($D15&lt;=TODAY()+30,"Agende","Em dia"))))</f>
        <v/>
      </c>
      <c r="F15" s="11"/>
    </row>
    <row r="16" spans="1:6" x14ac:dyDescent="0.35">
      <c r="A16" s="11"/>
      <c r="B16" s="11"/>
      <c r="C16" s="12"/>
      <c r="D16" s="12"/>
      <c r="E16" s="13" t="str">
        <f ca="1">IF($A16="","",IF($D16="","Completa",IF($D16&lt;TODAY(),"REFORÇAR",IF($D16&lt;=TODAY()+30,"Agende","Em dia"))))</f>
        <v/>
      </c>
      <c r="F16" s="11"/>
    </row>
    <row r="17" spans="1:6" x14ac:dyDescent="0.35">
      <c r="A17" s="11"/>
      <c r="B17" s="11"/>
      <c r="C17" s="12"/>
      <c r="D17" s="12"/>
      <c r="E17" s="13" t="str">
        <f ca="1">IF($A17="","",IF($D17="","Completa",IF($D17&lt;TODAY(),"REFORÇAR",IF($D17&lt;=TODAY()+30,"Agende","Em dia"))))</f>
        <v/>
      </c>
      <c r="F17" s="11"/>
    </row>
    <row r="18" spans="1:6" x14ac:dyDescent="0.35">
      <c r="A18" s="11"/>
      <c r="B18" s="11"/>
      <c r="C18" s="12"/>
      <c r="D18" s="12"/>
      <c r="E18" s="13" t="str">
        <f ca="1">IF($A18="","",IF($D18="","Completa",IF($D18&lt;TODAY(),"REFORÇAR",IF($D18&lt;=TODAY()+30,"Agende","Em dia"))))</f>
        <v/>
      </c>
      <c r="F18" s="11"/>
    </row>
    <row r="19" spans="1:6" x14ac:dyDescent="0.35">
      <c r="A19" s="11"/>
      <c r="B19" s="11"/>
      <c r="C19" s="12"/>
      <c r="D19" s="12"/>
      <c r="E19" s="13" t="str">
        <f ca="1">IF($A19="","",IF($D19="","Completa",IF($D19&lt;TODAY(),"REFORÇAR",IF($D19&lt;=TODAY()+30,"Agende","Em dia"))))</f>
        <v/>
      </c>
      <c r="F19" s="11"/>
    </row>
    <row r="20" spans="1:6" x14ac:dyDescent="0.35">
      <c r="A20" s="11"/>
      <c r="B20" s="11"/>
      <c r="C20" s="12"/>
      <c r="D20" s="12"/>
      <c r="E20" s="13" t="str">
        <f ca="1">IF($A20="","",IF($D20="","Completa",IF($D20&lt;TODAY(),"REFORÇAR",IF($D20&lt;=TODAY()+30,"Agende","Em dia"))))</f>
        <v/>
      </c>
      <c r="F20" s="11"/>
    </row>
    <row r="21" spans="1:6" x14ac:dyDescent="0.35">
      <c r="A21" s="11"/>
      <c r="B21" s="11"/>
      <c r="C21" s="12"/>
      <c r="D21" s="12"/>
      <c r="E21" s="13" t="str">
        <f ca="1">IF($A21="","",IF($D21="","Completa",IF($D21&lt;TODAY(),"REFORÇAR",IF($D21&lt;=TODAY()+30,"Agende","Em dia"))))</f>
        <v/>
      </c>
      <c r="F21" s="11"/>
    </row>
    <row r="22" spans="1:6" x14ac:dyDescent="0.35">
      <c r="A22" s="11"/>
      <c r="B22" s="11"/>
      <c r="C22" s="12"/>
      <c r="D22" s="12"/>
      <c r="E22" s="13" t="str">
        <f ca="1">IF($A22="","",IF($D22="","Completa",IF($D22&lt;TODAY(),"REFORÇAR",IF($D22&lt;=TODAY()+30,"Agende","Em dia"))))</f>
        <v/>
      </c>
      <c r="F22" s="11"/>
    </row>
    <row r="23" spans="1:6" x14ac:dyDescent="0.35">
      <c r="A23" s="11"/>
      <c r="B23" s="11"/>
      <c r="C23" s="12"/>
      <c r="D23" s="12"/>
      <c r="E23" s="13" t="str">
        <f ca="1">IF($A23="","",IF($D23="","Completa",IF($D23&lt;TODAY(),"REFORÇAR",IF($D23&lt;=TODAY()+30,"Agende","Em dia"))))</f>
        <v/>
      </c>
      <c r="F23" s="11"/>
    </row>
    <row r="24" spans="1:6" x14ac:dyDescent="0.35">
      <c r="A24" s="11"/>
      <c r="B24" s="11"/>
      <c r="C24" s="12"/>
      <c r="D24" s="12"/>
      <c r="E24" s="13" t="str">
        <f ca="1">IF($A24="","",IF($D24="","Completa",IF($D24&lt;TODAY(),"REFORÇAR",IF($D24&lt;=TODAY()+30,"Agende","Em dia"))))</f>
        <v/>
      </c>
      <c r="F24" s="11"/>
    </row>
    <row r="25" spans="1:6" x14ac:dyDescent="0.35">
      <c r="A25" s="11"/>
      <c r="B25" s="11"/>
      <c r="C25" s="12"/>
      <c r="D25" s="12"/>
      <c r="E25" s="13" t="str">
        <f ca="1">IF($A25="","",IF($D25="","Completa",IF($D25&lt;TODAY(),"REFORÇAR",IF($D25&lt;=TODAY()+30,"Agende","Em dia"))))</f>
        <v/>
      </c>
      <c r="F25" s="11"/>
    </row>
    <row r="26" spans="1:6" x14ac:dyDescent="0.35">
      <c r="A26" s="11"/>
      <c r="B26" s="11"/>
      <c r="C26" s="12"/>
      <c r="D26" s="12"/>
      <c r="E26" s="13" t="str">
        <f ca="1">IF($A26="","",IF($D26="","Completa",IF($D26&lt;TODAY(),"REFORÇAR",IF($D26&lt;=TODAY()+30,"Agende","Em dia"))))</f>
        <v/>
      </c>
      <c r="F26" s="11"/>
    </row>
    <row r="27" spans="1:6" x14ac:dyDescent="0.35">
      <c r="A27" s="11"/>
      <c r="B27" s="11"/>
      <c r="C27" s="12"/>
      <c r="D27" s="12"/>
      <c r="E27" s="13" t="str">
        <f ca="1">IF($A27="","",IF($D27="","Completa",IF($D27&lt;TODAY(),"REFORÇAR",IF($D27&lt;=TODAY()+30,"Agende","Em dia"))))</f>
        <v/>
      </c>
      <c r="F27" s="11"/>
    </row>
    <row r="28" spans="1:6" x14ac:dyDescent="0.35">
      <c r="A28" s="11"/>
      <c r="B28" s="11"/>
      <c r="C28" s="12"/>
      <c r="D28" s="12"/>
      <c r="E28" s="13" t="str">
        <f ca="1">IF($A28="","",IF($D28="","Completa",IF($D28&lt;TODAY(),"REFORÇAR",IF($D28&lt;=TODAY()+30,"Agende","Em dia"))))</f>
        <v/>
      </c>
      <c r="F28" s="11"/>
    </row>
    <row r="29" spans="1:6" x14ac:dyDescent="0.35">
      <c r="A29" s="11"/>
      <c r="B29" s="11"/>
      <c r="C29" s="12"/>
      <c r="D29" s="12"/>
      <c r="E29" s="13" t="str">
        <f ca="1">IF($A29="","",IF($D29="","Completa",IF($D29&lt;TODAY(),"REFORÇAR",IF($D29&lt;=TODAY()+30,"Agende","Em dia"))))</f>
        <v/>
      </c>
      <c r="F29" s="11"/>
    </row>
    <row r="30" spans="1:6" x14ac:dyDescent="0.35">
      <c r="A30" s="11"/>
      <c r="B30" s="11"/>
      <c r="C30" s="12"/>
      <c r="D30" s="12"/>
      <c r="E30" s="13" t="str">
        <f ca="1">IF($A30="","",IF($D30="","Completa",IF($D30&lt;TODAY(),"REFORÇAR",IF($D30&lt;=TODAY()+30,"Agende","Em dia"))))</f>
        <v/>
      </c>
      <c r="F30" s="11"/>
    </row>
    <row r="31" spans="1:6" x14ac:dyDescent="0.35">
      <c r="A31" s="11"/>
      <c r="B31" s="11"/>
      <c r="C31" s="12"/>
      <c r="D31" s="12"/>
      <c r="E31" s="13" t="str">
        <f ca="1">IF($A31="","",IF($D31="","Completa",IF($D31&lt;TODAY(),"REFORÇAR",IF($D31&lt;=TODAY()+30,"Agende","Em dia"))))</f>
        <v/>
      </c>
      <c r="F31" s="11"/>
    </row>
    <row r="32" spans="1:6" x14ac:dyDescent="0.35">
      <c r="A32" s="11"/>
      <c r="B32" s="11"/>
      <c r="C32" s="12"/>
      <c r="D32" s="12"/>
      <c r="E32" s="13" t="str">
        <f ca="1">IF($A32="","",IF($D32="","Completa",IF($D32&lt;TODAY(),"REFORÇAR",IF($D32&lt;=TODAY()+30,"Agende","Em dia"))))</f>
        <v/>
      </c>
      <c r="F32" s="11"/>
    </row>
    <row r="33" spans="1:6" x14ac:dyDescent="0.35">
      <c r="A33" s="11"/>
      <c r="B33" s="11"/>
      <c r="C33" s="12"/>
      <c r="D33" s="12"/>
      <c r="E33" s="13" t="str">
        <f ca="1">IF($A33="","",IF($D33="","Completa",IF($D33&lt;TODAY(),"REFORÇAR",IF($D33&lt;=TODAY()+30,"Agende","Em dia"))))</f>
        <v/>
      </c>
      <c r="F33" s="11"/>
    </row>
    <row r="34" spans="1:6" x14ac:dyDescent="0.35">
      <c r="A34" s="11"/>
      <c r="B34" s="11"/>
      <c r="C34" s="12"/>
      <c r="D34" s="12"/>
      <c r="E34" s="13" t="str">
        <f ca="1">IF($A34="","",IF($D34="","Completa",IF($D34&lt;TODAY(),"REFORÇAR",IF($D34&lt;=TODAY()+30,"Agende","Em dia"))))</f>
        <v/>
      </c>
      <c r="F34" s="11"/>
    </row>
    <row r="35" spans="1:6" x14ac:dyDescent="0.35">
      <c r="A35" s="11"/>
      <c r="B35" s="11"/>
      <c r="C35" s="12"/>
      <c r="D35" s="12"/>
      <c r="E35" s="13" t="str">
        <f ca="1">IF($A35="","",IF($D35="","Completa",IF($D35&lt;TODAY(),"REFORÇAR",IF($D35&lt;=TODAY()+30,"Agende","Em dia"))))</f>
        <v/>
      </c>
      <c r="F35" s="11"/>
    </row>
    <row r="36" spans="1:6" x14ac:dyDescent="0.35">
      <c r="A36" s="11"/>
      <c r="B36" s="11"/>
      <c r="C36" s="12"/>
      <c r="D36" s="12"/>
      <c r="E36" s="13" t="str">
        <f ca="1">IF($A36="","",IF($D36="","Completa",IF($D36&lt;TODAY(),"REFORÇAR",IF($D36&lt;=TODAY()+30,"Agende","Em dia"))))</f>
        <v/>
      </c>
      <c r="F36" s="11"/>
    </row>
    <row r="37" spans="1:6" x14ac:dyDescent="0.35">
      <c r="A37" s="11"/>
      <c r="B37" s="11"/>
      <c r="C37" s="12"/>
      <c r="D37" s="12"/>
      <c r="E37" s="13" t="str">
        <f ca="1">IF($A37="","",IF($D37="","Completa",IF($D37&lt;TODAY(),"REFORÇAR",IF($D37&lt;=TODAY()+30,"Agende","Em dia"))))</f>
        <v/>
      </c>
      <c r="F37" s="11"/>
    </row>
    <row r="38" spans="1:6" x14ac:dyDescent="0.35">
      <c r="A38" s="11"/>
      <c r="B38" s="11"/>
      <c r="C38" s="12"/>
      <c r="D38" s="12"/>
      <c r="E38" s="13" t="str">
        <f ca="1">IF($A38="","",IF($D38="","Completa",IF($D38&lt;TODAY(),"REFORÇAR",IF($D38&lt;=TODAY()+30,"Agende","Em dia"))))</f>
        <v/>
      </c>
      <c r="F38" s="11"/>
    </row>
    <row r="39" spans="1:6" x14ac:dyDescent="0.35">
      <c r="A39" s="11"/>
      <c r="B39" s="11"/>
      <c r="C39" s="12"/>
      <c r="D39" s="12"/>
      <c r="E39" s="13" t="str">
        <f ca="1">IF($A39="","",IF($D39="","Completa",IF($D39&lt;TODAY(),"REFORÇAR",IF($D39&lt;=TODAY()+30,"Agende","Em dia"))))</f>
        <v/>
      </c>
      <c r="F39" s="11"/>
    </row>
    <row r="40" spans="1:6" x14ac:dyDescent="0.35">
      <c r="A40" s="11"/>
      <c r="B40" s="11"/>
      <c r="C40" s="12"/>
      <c r="D40" s="12"/>
      <c r="E40" s="13" t="str">
        <f ca="1">IF($A40="","",IF($D40="","Completa",IF($D40&lt;TODAY(),"REFORÇAR",IF($D40&lt;=TODAY()+30,"Agende","Em dia"))))</f>
        <v/>
      </c>
      <c r="F40" s="11"/>
    </row>
    <row r="41" spans="1:6" x14ac:dyDescent="0.35">
      <c r="A41" s="11"/>
      <c r="B41" s="11"/>
      <c r="C41" s="12"/>
      <c r="D41" s="12"/>
      <c r="E41" s="13" t="str">
        <f ca="1">IF($A41="","",IF($D41="","Completa",IF($D41&lt;TODAY(),"REFORÇAR",IF($D41&lt;=TODAY()+30,"Agende","Em dia"))))</f>
        <v/>
      </c>
      <c r="F41" s="11"/>
    </row>
    <row r="42" spans="1:6" x14ac:dyDescent="0.35">
      <c r="A42" s="11"/>
      <c r="B42" s="11"/>
      <c r="C42" s="12"/>
      <c r="D42" s="12"/>
      <c r="E42" s="13" t="str">
        <f ca="1">IF($A42="","",IF($D42="","Completa",IF($D42&lt;TODAY(),"REFORÇAR",IF($D42&lt;=TODAY()+30,"Agende","Em dia"))))</f>
        <v/>
      </c>
      <c r="F42" s="11"/>
    </row>
    <row r="43" spans="1:6" x14ac:dyDescent="0.35">
      <c r="A43" s="11"/>
      <c r="B43" s="11"/>
      <c r="C43" s="12"/>
      <c r="D43" s="12"/>
      <c r="E43" s="13" t="str">
        <f ca="1">IF($A43="","",IF($D43="","Completa",IF($D43&lt;TODAY(),"REFORÇAR",IF($D43&lt;=TODAY()+30,"Agende","Em dia"))))</f>
        <v/>
      </c>
      <c r="F43" s="11"/>
    </row>
    <row r="44" spans="1:6" x14ac:dyDescent="0.35">
      <c r="A44" s="11"/>
      <c r="B44" s="11"/>
      <c r="C44" s="12"/>
      <c r="D44" s="12"/>
      <c r="E44" s="13" t="str">
        <f ca="1">IF($A44="","",IF($D44="","Completa",IF($D44&lt;TODAY(),"REFORÇAR",IF($D44&lt;=TODAY()+30,"Agende","Em dia"))))</f>
        <v/>
      </c>
      <c r="F44" s="11"/>
    </row>
    <row r="45" spans="1:6" x14ac:dyDescent="0.35">
      <c r="A45" s="11"/>
      <c r="B45" s="11"/>
      <c r="C45" s="12"/>
      <c r="D45" s="12"/>
      <c r="E45" s="13" t="str">
        <f ca="1">IF($A45="","",IF($D45="","Completa",IF($D45&lt;TODAY(),"REFORÇAR",IF($D45&lt;=TODAY()+30,"Agende","Em dia"))))</f>
        <v/>
      </c>
      <c r="F45" s="11"/>
    </row>
    <row r="46" spans="1:6" x14ac:dyDescent="0.35">
      <c r="A46" s="11"/>
      <c r="B46" s="11"/>
      <c r="C46" s="12"/>
      <c r="D46" s="12"/>
      <c r="E46" s="13" t="str">
        <f ca="1">IF($A46="","",IF($D46="","Completa",IF($D46&lt;TODAY(),"REFORÇAR",IF($D46&lt;=TODAY()+30,"Agende","Em dia"))))</f>
        <v/>
      </c>
      <c r="F46" s="11"/>
    </row>
    <row r="47" spans="1:6" x14ac:dyDescent="0.35">
      <c r="A47" s="11"/>
      <c r="B47" s="11"/>
      <c r="C47" s="12"/>
      <c r="D47" s="12"/>
      <c r="E47" s="13" t="str">
        <f ca="1">IF($A47="","",IF($D47="","Completa",IF($D47&lt;TODAY(),"REFORÇAR",IF($D47&lt;=TODAY()+30,"Agende","Em dia"))))</f>
        <v/>
      </c>
      <c r="F47" s="11"/>
    </row>
    <row r="48" spans="1:6" x14ac:dyDescent="0.35">
      <c r="A48" s="11"/>
      <c r="B48" s="11"/>
      <c r="C48" s="12"/>
      <c r="D48" s="12"/>
      <c r="E48" s="13" t="str">
        <f ca="1">IF($A48="","",IF($D48="","Completa",IF($D48&lt;TODAY(),"REFORÇAR",IF($D48&lt;=TODAY()+30,"Agende","Em dia"))))</f>
        <v/>
      </c>
      <c r="F48" s="11"/>
    </row>
    <row r="49" spans="1:6" x14ac:dyDescent="0.35">
      <c r="A49" s="11"/>
      <c r="B49" s="11"/>
      <c r="C49" s="12"/>
      <c r="D49" s="12"/>
      <c r="E49" s="13" t="str">
        <f ca="1">IF($A49="","",IF($D49="","Completa",IF($D49&lt;TODAY(),"REFORÇAR",IF($D49&lt;=TODAY()+30,"Agende","Em dia"))))</f>
        <v/>
      </c>
      <c r="F49" s="11"/>
    </row>
    <row r="50" spans="1:6" x14ac:dyDescent="0.35">
      <c r="A50" s="11"/>
      <c r="B50" s="11"/>
      <c r="C50" s="12"/>
      <c r="D50" s="12"/>
      <c r="E50" s="13" t="str">
        <f ca="1">IF($A50="","",IF($D50="","Completa",IF($D50&lt;TODAY(),"REFORÇAR",IF($D50&lt;=TODAY()+30,"Agende","Em dia"))))</f>
        <v/>
      </c>
      <c r="F50" s="11"/>
    </row>
    <row r="51" spans="1:6" x14ac:dyDescent="0.35">
      <c r="A51" s="11"/>
      <c r="B51" s="11"/>
      <c r="C51" s="12"/>
      <c r="D51" s="12"/>
      <c r="E51" s="13" t="str">
        <f ca="1">IF($A51="","",IF($D51="","Completa",IF($D51&lt;TODAY(),"REFORÇAR",IF($D51&lt;=TODAY()+30,"Agende","Em dia"))))</f>
        <v/>
      </c>
      <c r="F51" s="11"/>
    </row>
    <row r="52" spans="1:6" x14ac:dyDescent="0.35">
      <c r="A52" s="11"/>
      <c r="B52" s="11"/>
      <c r="C52" s="12"/>
      <c r="D52" s="12"/>
      <c r="E52" s="13" t="str">
        <f ca="1">IF($A52="","",IF($D52="","Completa",IF($D52&lt;TODAY(),"REFORÇAR",IF($D52&lt;=TODAY()+30,"Agende","Em dia"))))</f>
        <v/>
      </c>
      <c r="F52" s="11"/>
    </row>
    <row r="53" spans="1:6" x14ac:dyDescent="0.35">
      <c r="A53" s="11"/>
      <c r="B53" s="11"/>
      <c r="C53" s="12"/>
      <c r="D53" s="12"/>
      <c r="E53" s="13" t="str">
        <f ca="1">IF($A53="","",IF($D53="","Completa",IF($D53&lt;TODAY(),"REFORÇAR",IF($D53&lt;=TODAY()+30,"Agende","Em dia"))))</f>
        <v/>
      </c>
      <c r="F53" s="11"/>
    </row>
  </sheetData>
  <sheetProtection sheet="1" objects="1" scenarios="1"/>
  <mergeCells count="2">
    <mergeCell ref="A1:F1"/>
    <mergeCell ref="A2:F2"/>
  </mergeCells>
  <conditionalFormatting sqref="A4:F53">
    <cfRule type="expression" dxfId="5" priority="1">
      <formula>$E4="REFORÇAR"</formula>
    </cfRule>
    <cfRule type="expression" dxfId="4" priority="2">
      <formula>$E4="Agende"</formula>
    </cfRule>
  </conditionalFormatting>
  <dataValidations count="1">
    <dataValidation type="decimal" allowBlank="1" showInputMessage="1" showErrorMessage="1" errorTitle="Data inválida" error="Digite uma data. Ex.: 15/03/2026" promptTitle="Data" prompt="Use o cartão de vacinas como referência." sqref="C4:D53" xr:uid="{CDDB88D2-5499-4523-829C-35F720FB5AB8}">
      <formula1>36526</formula1>
      <formula2>62867</formula2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81AA-724D-4385-A5CF-6FE18654C6B9}">
  <sheetPr>
    <tabColor rgb="FF6EA8DC"/>
  </sheetPr>
  <dimension ref="A1:F10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26.77734375" style="1" customWidth="1"/>
    <col min="2" max="2" width="12.77734375" style="1" customWidth="1"/>
    <col min="3" max="3" width="28.77734375" style="1" customWidth="1"/>
    <col min="4" max="5" width="12.77734375" style="1" customWidth="1"/>
    <col min="6" max="6" width="14.77734375" style="1" customWidth="1"/>
    <col min="7" max="16384" width="8.88671875" style="1"/>
  </cols>
  <sheetData>
    <row r="1" spans="1:6" ht="30" customHeight="1" x14ac:dyDescent="0.45">
      <c r="A1" s="3" t="s">
        <v>35</v>
      </c>
      <c r="B1" s="4"/>
      <c r="C1" s="4"/>
      <c r="D1" s="4"/>
      <c r="E1" s="4"/>
      <c r="F1" s="4"/>
    </row>
    <row r="2" spans="1:6" x14ac:dyDescent="0.35">
      <c r="A2" s="5" t="s">
        <v>36</v>
      </c>
      <c r="B2" s="2"/>
      <c r="C2" s="2"/>
      <c r="D2" s="2"/>
      <c r="E2" s="2"/>
      <c r="F2" s="2"/>
    </row>
    <row r="3" spans="1:6" ht="22.05" customHeight="1" x14ac:dyDescent="0.35">
      <c r="A3" s="10" t="s">
        <v>37</v>
      </c>
      <c r="B3" s="10" t="s">
        <v>38</v>
      </c>
      <c r="C3" s="10" t="s">
        <v>39</v>
      </c>
      <c r="D3" s="10" t="s">
        <v>40</v>
      </c>
      <c r="E3" s="10" t="s">
        <v>23</v>
      </c>
      <c r="F3" s="10" t="s">
        <v>41</v>
      </c>
    </row>
    <row r="4" spans="1:6" x14ac:dyDescent="0.35">
      <c r="A4" s="11" t="s">
        <v>42</v>
      </c>
      <c r="B4" s="12">
        <v>46000</v>
      </c>
      <c r="C4" s="11" t="s">
        <v>43</v>
      </c>
      <c r="D4" s="12">
        <v>46365</v>
      </c>
      <c r="E4" s="13" t="str">
        <f ca="1">IF($A4="","",IF($D4="","—",IF($D4&lt;TODAY(),"REPETIR",IF($D4&lt;=TODAY()+30,"Agende","Em dia"))))</f>
        <v>Em dia</v>
      </c>
      <c r="F4" s="11" t="s">
        <v>44</v>
      </c>
    </row>
    <row r="5" spans="1:6" x14ac:dyDescent="0.35">
      <c r="A5" s="11" t="s">
        <v>45</v>
      </c>
      <c r="B5" s="12">
        <v>46000</v>
      </c>
      <c r="C5" s="11" t="s">
        <v>46</v>
      </c>
      <c r="D5" s="12">
        <v>46180</v>
      </c>
      <c r="E5" s="13" t="str">
        <f ca="1">IF($A5="","",IF($D5="","—",IF($D5&lt;TODAY(),"REPETIR",IF($D5&lt;=TODAY()+30,"Agende","Em dia"))))</f>
        <v>REPETIR</v>
      </c>
      <c r="F5" s="11" t="s">
        <v>44</v>
      </c>
    </row>
    <row r="6" spans="1:6" x14ac:dyDescent="0.35">
      <c r="A6" s="11" t="s">
        <v>47</v>
      </c>
      <c r="B6" s="12">
        <v>46000</v>
      </c>
      <c r="C6" s="11" t="s">
        <v>48</v>
      </c>
      <c r="D6" s="12">
        <v>46365</v>
      </c>
      <c r="E6" s="13" t="str">
        <f ca="1">IF($A6="","",IF($D6="","—",IF($D6&lt;TODAY(),"REPETIR",IF($D6&lt;=TODAY()+30,"Agende","Em dia"))))</f>
        <v>Em dia</v>
      </c>
      <c r="F6" s="11" t="s">
        <v>44</v>
      </c>
    </row>
    <row r="7" spans="1:6" x14ac:dyDescent="0.35">
      <c r="A7" s="11"/>
      <c r="B7" s="12"/>
      <c r="C7" s="11"/>
      <c r="D7" s="12"/>
      <c r="E7" s="13" t="str">
        <f ca="1">IF($A7="","",IF($D7="","—",IF($D7&lt;TODAY(),"REPETIR",IF($D7&lt;=TODAY()+30,"Agende","Em dia"))))</f>
        <v/>
      </c>
      <c r="F7" s="11"/>
    </row>
    <row r="8" spans="1:6" x14ac:dyDescent="0.35">
      <c r="A8" s="11"/>
      <c r="B8" s="12"/>
      <c r="C8" s="11"/>
      <c r="D8" s="12"/>
      <c r="E8" s="13" t="str">
        <f ca="1">IF($A8="","",IF($D8="","—",IF($D8&lt;TODAY(),"REPETIR",IF($D8&lt;=TODAY()+30,"Agende","Em dia"))))</f>
        <v/>
      </c>
      <c r="F8" s="11"/>
    </row>
    <row r="9" spans="1:6" x14ac:dyDescent="0.35">
      <c r="A9" s="11"/>
      <c r="B9" s="12"/>
      <c r="C9" s="11"/>
      <c r="D9" s="12"/>
      <c r="E9" s="13" t="str">
        <f ca="1">IF($A9="","",IF($D9="","—",IF($D9&lt;TODAY(),"REPETIR",IF($D9&lt;=TODAY()+30,"Agende","Em dia"))))</f>
        <v/>
      </c>
      <c r="F9" s="11"/>
    </row>
    <row r="10" spans="1:6" x14ac:dyDescent="0.35">
      <c r="A10" s="11"/>
      <c r="B10" s="12"/>
      <c r="C10" s="11"/>
      <c r="D10" s="12"/>
      <c r="E10" s="13" t="str">
        <f ca="1">IF($A10="","",IF($D10="","—",IF($D10&lt;TODAY(),"REPETIR",IF($D10&lt;=TODAY()+30,"Agende","Em dia"))))</f>
        <v/>
      </c>
      <c r="F10" s="11"/>
    </row>
    <row r="11" spans="1:6" x14ac:dyDescent="0.35">
      <c r="A11" s="11"/>
      <c r="B11" s="12"/>
      <c r="C11" s="11"/>
      <c r="D11" s="12"/>
      <c r="E11" s="13" t="str">
        <f ca="1">IF($A11="","",IF($D11="","—",IF($D11&lt;TODAY(),"REPETIR",IF($D11&lt;=TODAY()+30,"Agende","Em dia"))))</f>
        <v/>
      </c>
      <c r="F11" s="11"/>
    </row>
    <row r="12" spans="1:6" x14ac:dyDescent="0.35">
      <c r="A12" s="11"/>
      <c r="B12" s="12"/>
      <c r="C12" s="11"/>
      <c r="D12" s="12"/>
      <c r="E12" s="13" t="str">
        <f ca="1">IF($A12="","",IF($D12="","—",IF($D12&lt;TODAY(),"REPETIR",IF($D12&lt;=TODAY()+30,"Agende","Em dia"))))</f>
        <v/>
      </c>
      <c r="F12" s="11"/>
    </row>
    <row r="13" spans="1:6" x14ac:dyDescent="0.35">
      <c r="A13" s="11"/>
      <c r="B13" s="12"/>
      <c r="C13" s="11"/>
      <c r="D13" s="12"/>
      <c r="E13" s="13" t="str">
        <f ca="1">IF($A13="","",IF($D13="","—",IF($D13&lt;TODAY(),"REPETIR",IF($D13&lt;=TODAY()+30,"Agende","Em dia"))))</f>
        <v/>
      </c>
      <c r="F13" s="11"/>
    </row>
    <row r="14" spans="1:6" x14ac:dyDescent="0.35">
      <c r="A14" s="11"/>
      <c r="B14" s="12"/>
      <c r="C14" s="11"/>
      <c r="D14" s="12"/>
      <c r="E14" s="13" t="str">
        <f ca="1">IF($A14="","",IF($D14="","—",IF($D14&lt;TODAY(),"REPETIR",IF($D14&lt;=TODAY()+30,"Agende","Em dia"))))</f>
        <v/>
      </c>
      <c r="F14" s="11"/>
    </row>
    <row r="15" spans="1:6" x14ac:dyDescent="0.35">
      <c r="A15" s="11"/>
      <c r="B15" s="12"/>
      <c r="C15" s="11"/>
      <c r="D15" s="12"/>
      <c r="E15" s="13" t="str">
        <f ca="1">IF($A15="","",IF($D15="","—",IF($D15&lt;TODAY(),"REPETIR",IF($D15&lt;=TODAY()+30,"Agende","Em dia"))))</f>
        <v/>
      </c>
      <c r="F15" s="11"/>
    </row>
    <row r="16" spans="1:6" x14ac:dyDescent="0.35">
      <c r="A16" s="11"/>
      <c r="B16" s="12"/>
      <c r="C16" s="11"/>
      <c r="D16" s="12"/>
      <c r="E16" s="13" t="str">
        <f ca="1">IF($A16="","",IF($D16="","—",IF($D16&lt;TODAY(),"REPETIR",IF($D16&lt;=TODAY()+30,"Agende","Em dia"))))</f>
        <v/>
      </c>
      <c r="F16" s="11"/>
    </row>
    <row r="17" spans="1:6" x14ac:dyDescent="0.35">
      <c r="A17" s="11"/>
      <c r="B17" s="12"/>
      <c r="C17" s="11"/>
      <c r="D17" s="12"/>
      <c r="E17" s="13" t="str">
        <f ca="1">IF($A17="","",IF($D17="","—",IF($D17&lt;TODAY(),"REPETIR",IF($D17&lt;=TODAY()+30,"Agende","Em dia"))))</f>
        <v/>
      </c>
      <c r="F17" s="11"/>
    </row>
    <row r="18" spans="1:6" x14ac:dyDescent="0.35">
      <c r="A18" s="11"/>
      <c r="B18" s="12"/>
      <c r="C18" s="11"/>
      <c r="D18" s="12"/>
      <c r="E18" s="13" t="str">
        <f ca="1">IF($A18="","",IF($D18="","—",IF($D18&lt;TODAY(),"REPETIR",IF($D18&lt;=TODAY()+30,"Agende","Em dia"))))</f>
        <v/>
      </c>
      <c r="F18" s="11"/>
    </row>
    <row r="19" spans="1:6" x14ac:dyDescent="0.35">
      <c r="A19" s="11"/>
      <c r="B19" s="12"/>
      <c r="C19" s="11"/>
      <c r="D19" s="12"/>
      <c r="E19" s="13" t="str">
        <f ca="1">IF($A19="","",IF($D19="","—",IF($D19&lt;TODAY(),"REPETIR",IF($D19&lt;=TODAY()+30,"Agende","Em dia"))))</f>
        <v/>
      </c>
      <c r="F19" s="11"/>
    </row>
    <row r="20" spans="1:6" x14ac:dyDescent="0.35">
      <c r="A20" s="11"/>
      <c r="B20" s="12"/>
      <c r="C20" s="11"/>
      <c r="D20" s="12"/>
      <c r="E20" s="13" t="str">
        <f ca="1">IF($A20="","",IF($D20="","—",IF($D20&lt;TODAY(),"REPETIR",IF($D20&lt;=TODAY()+30,"Agende","Em dia"))))</f>
        <v/>
      </c>
      <c r="F20" s="11"/>
    </row>
    <row r="21" spans="1:6" x14ac:dyDescent="0.35">
      <c r="A21" s="11"/>
      <c r="B21" s="12"/>
      <c r="C21" s="11"/>
      <c r="D21" s="12"/>
      <c r="E21" s="13" t="str">
        <f ca="1">IF($A21="","",IF($D21="","—",IF($D21&lt;TODAY(),"REPETIR",IF($D21&lt;=TODAY()+30,"Agende","Em dia"))))</f>
        <v/>
      </c>
      <c r="F21" s="11"/>
    </row>
    <row r="22" spans="1:6" x14ac:dyDescent="0.35">
      <c r="A22" s="11"/>
      <c r="B22" s="12"/>
      <c r="C22" s="11"/>
      <c r="D22" s="12"/>
      <c r="E22" s="13" t="str">
        <f ca="1">IF($A22="","",IF($D22="","—",IF($D22&lt;TODAY(),"REPETIR",IF($D22&lt;=TODAY()+30,"Agende","Em dia"))))</f>
        <v/>
      </c>
      <c r="F22" s="11"/>
    </row>
    <row r="23" spans="1:6" x14ac:dyDescent="0.35">
      <c r="A23" s="11"/>
      <c r="B23" s="12"/>
      <c r="C23" s="11"/>
      <c r="D23" s="12"/>
      <c r="E23" s="13" t="str">
        <f ca="1">IF($A23="","",IF($D23="","—",IF($D23&lt;TODAY(),"REPETIR",IF($D23&lt;=TODAY()+30,"Agende","Em dia"))))</f>
        <v/>
      </c>
      <c r="F23" s="11"/>
    </row>
    <row r="24" spans="1:6" x14ac:dyDescent="0.35">
      <c r="A24" s="11"/>
      <c r="B24" s="12"/>
      <c r="C24" s="11"/>
      <c r="D24" s="12"/>
      <c r="E24" s="13" t="str">
        <f ca="1">IF($A24="","",IF($D24="","—",IF($D24&lt;TODAY(),"REPETIR",IF($D24&lt;=TODAY()+30,"Agende","Em dia"))))</f>
        <v/>
      </c>
      <c r="F24" s="11"/>
    </row>
    <row r="25" spans="1:6" x14ac:dyDescent="0.35">
      <c r="A25" s="11"/>
      <c r="B25" s="12"/>
      <c r="C25" s="11"/>
      <c r="D25" s="12"/>
      <c r="E25" s="13" t="str">
        <f ca="1">IF($A25="","",IF($D25="","—",IF($D25&lt;TODAY(),"REPETIR",IF($D25&lt;=TODAY()+30,"Agende","Em dia"))))</f>
        <v/>
      </c>
      <c r="F25" s="11"/>
    </row>
    <row r="26" spans="1:6" x14ac:dyDescent="0.35">
      <c r="A26" s="11"/>
      <c r="B26" s="12"/>
      <c r="C26" s="11"/>
      <c r="D26" s="12"/>
      <c r="E26" s="13" t="str">
        <f ca="1">IF($A26="","",IF($D26="","—",IF($D26&lt;TODAY(),"REPETIR",IF($D26&lt;=TODAY()+30,"Agende","Em dia"))))</f>
        <v/>
      </c>
      <c r="F26" s="11"/>
    </row>
    <row r="27" spans="1:6" x14ac:dyDescent="0.35">
      <c r="A27" s="11"/>
      <c r="B27" s="12"/>
      <c r="C27" s="11"/>
      <c r="D27" s="12"/>
      <c r="E27" s="13" t="str">
        <f ca="1">IF($A27="","",IF($D27="","—",IF($D27&lt;TODAY(),"REPETIR",IF($D27&lt;=TODAY()+30,"Agende","Em dia"))))</f>
        <v/>
      </c>
      <c r="F27" s="11"/>
    </row>
    <row r="28" spans="1:6" x14ac:dyDescent="0.35">
      <c r="A28" s="11"/>
      <c r="B28" s="12"/>
      <c r="C28" s="11"/>
      <c r="D28" s="12"/>
      <c r="E28" s="13" t="str">
        <f ca="1">IF($A28="","",IF($D28="","—",IF($D28&lt;TODAY(),"REPETIR",IF($D28&lt;=TODAY()+30,"Agende","Em dia"))))</f>
        <v/>
      </c>
      <c r="F28" s="11"/>
    </row>
    <row r="29" spans="1:6" x14ac:dyDescent="0.35">
      <c r="A29" s="11"/>
      <c r="B29" s="12"/>
      <c r="C29" s="11"/>
      <c r="D29" s="12"/>
      <c r="E29" s="13" t="str">
        <f ca="1">IF($A29="","",IF($D29="","—",IF($D29&lt;TODAY(),"REPETIR",IF($D29&lt;=TODAY()+30,"Agende","Em dia"))))</f>
        <v/>
      </c>
      <c r="F29" s="11"/>
    </row>
    <row r="30" spans="1:6" x14ac:dyDescent="0.35">
      <c r="A30" s="11"/>
      <c r="B30" s="12"/>
      <c r="C30" s="11"/>
      <c r="D30" s="12"/>
      <c r="E30" s="13" t="str">
        <f ca="1">IF($A30="","",IF($D30="","—",IF($D30&lt;TODAY(),"REPETIR",IF($D30&lt;=TODAY()+30,"Agende","Em dia"))))</f>
        <v/>
      </c>
      <c r="F30" s="11"/>
    </row>
    <row r="31" spans="1:6" x14ac:dyDescent="0.35">
      <c r="A31" s="11"/>
      <c r="B31" s="12"/>
      <c r="C31" s="11"/>
      <c r="D31" s="12"/>
      <c r="E31" s="13" t="str">
        <f ca="1">IF($A31="","",IF($D31="","—",IF($D31&lt;TODAY(),"REPETIR",IF($D31&lt;=TODAY()+30,"Agende","Em dia"))))</f>
        <v/>
      </c>
      <c r="F31" s="11"/>
    </row>
    <row r="32" spans="1:6" x14ac:dyDescent="0.35">
      <c r="A32" s="11"/>
      <c r="B32" s="12"/>
      <c r="C32" s="11"/>
      <c r="D32" s="12"/>
      <c r="E32" s="13" t="str">
        <f ca="1">IF($A32="","",IF($D32="","—",IF($D32&lt;TODAY(),"REPETIR",IF($D32&lt;=TODAY()+30,"Agende","Em dia"))))</f>
        <v/>
      </c>
      <c r="F32" s="11"/>
    </row>
    <row r="33" spans="1:6" x14ac:dyDescent="0.35">
      <c r="A33" s="11"/>
      <c r="B33" s="12"/>
      <c r="C33" s="11"/>
      <c r="D33" s="12"/>
      <c r="E33" s="13" t="str">
        <f ca="1">IF($A33="","",IF($D33="","—",IF($D33&lt;TODAY(),"REPETIR",IF($D33&lt;=TODAY()+30,"Agende","Em dia"))))</f>
        <v/>
      </c>
      <c r="F33" s="11"/>
    </row>
    <row r="34" spans="1:6" x14ac:dyDescent="0.35">
      <c r="A34" s="11"/>
      <c r="B34" s="12"/>
      <c r="C34" s="11"/>
      <c r="D34" s="12"/>
      <c r="E34" s="13" t="str">
        <f ca="1">IF($A34="","",IF($D34="","—",IF($D34&lt;TODAY(),"REPETIR",IF($D34&lt;=TODAY()+30,"Agende","Em dia"))))</f>
        <v/>
      </c>
      <c r="F34" s="11"/>
    </row>
    <row r="35" spans="1:6" x14ac:dyDescent="0.35">
      <c r="A35" s="11"/>
      <c r="B35" s="12"/>
      <c r="C35" s="11"/>
      <c r="D35" s="12"/>
      <c r="E35" s="13" t="str">
        <f ca="1">IF($A35="","",IF($D35="","—",IF($D35&lt;TODAY(),"REPETIR",IF($D35&lt;=TODAY()+30,"Agende","Em dia"))))</f>
        <v/>
      </c>
      <c r="F35" s="11"/>
    </row>
    <row r="36" spans="1:6" x14ac:dyDescent="0.35">
      <c r="A36" s="11"/>
      <c r="B36" s="12"/>
      <c r="C36" s="11"/>
      <c r="D36" s="12"/>
      <c r="E36" s="13" t="str">
        <f ca="1">IF($A36="","",IF($D36="","—",IF($D36&lt;TODAY(),"REPETIR",IF($D36&lt;=TODAY()+30,"Agende","Em dia"))))</f>
        <v/>
      </c>
      <c r="F36" s="11"/>
    </row>
    <row r="37" spans="1:6" x14ac:dyDescent="0.35">
      <c r="A37" s="11"/>
      <c r="B37" s="12"/>
      <c r="C37" s="11"/>
      <c r="D37" s="12"/>
      <c r="E37" s="13" t="str">
        <f ca="1">IF($A37="","",IF($D37="","—",IF($D37&lt;TODAY(),"REPETIR",IF($D37&lt;=TODAY()+30,"Agende","Em dia"))))</f>
        <v/>
      </c>
      <c r="F37" s="11"/>
    </row>
    <row r="38" spans="1:6" x14ac:dyDescent="0.35">
      <c r="A38" s="11"/>
      <c r="B38" s="12"/>
      <c r="C38" s="11"/>
      <c r="D38" s="12"/>
      <c r="E38" s="13" t="str">
        <f ca="1">IF($A38="","",IF($D38="","—",IF($D38&lt;TODAY(),"REPETIR",IF($D38&lt;=TODAY()+30,"Agende","Em dia"))))</f>
        <v/>
      </c>
      <c r="F38" s="11"/>
    </row>
    <row r="39" spans="1:6" x14ac:dyDescent="0.35">
      <c r="A39" s="11"/>
      <c r="B39" s="12"/>
      <c r="C39" s="11"/>
      <c r="D39" s="12"/>
      <c r="E39" s="13" t="str">
        <f ca="1">IF($A39="","",IF($D39="","—",IF($D39&lt;TODAY(),"REPETIR",IF($D39&lt;=TODAY()+30,"Agende","Em dia"))))</f>
        <v/>
      </c>
      <c r="F39" s="11"/>
    </row>
    <row r="40" spans="1:6" x14ac:dyDescent="0.35">
      <c r="A40" s="11"/>
      <c r="B40" s="12"/>
      <c r="C40" s="11"/>
      <c r="D40" s="12"/>
      <c r="E40" s="13" t="str">
        <f ca="1">IF($A40="","",IF($D40="","—",IF($D40&lt;TODAY(),"REPETIR",IF($D40&lt;=TODAY()+30,"Agende","Em dia"))))</f>
        <v/>
      </c>
      <c r="F40" s="11"/>
    </row>
    <row r="41" spans="1:6" x14ac:dyDescent="0.35">
      <c r="A41" s="11"/>
      <c r="B41" s="12"/>
      <c r="C41" s="11"/>
      <c r="D41" s="12"/>
      <c r="E41" s="13" t="str">
        <f ca="1">IF($A41="","",IF($D41="","—",IF($D41&lt;TODAY(),"REPETIR",IF($D41&lt;=TODAY()+30,"Agende","Em dia"))))</f>
        <v/>
      </c>
      <c r="F41" s="11"/>
    </row>
    <row r="42" spans="1:6" x14ac:dyDescent="0.35">
      <c r="A42" s="11"/>
      <c r="B42" s="12"/>
      <c r="C42" s="11"/>
      <c r="D42" s="12"/>
      <c r="E42" s="13" t="str">
        <f ca="1">IF($A42="","",IF($D42="","—",IF($D42&lt;TODAY(),"REPETIR",IF($D42&lt;=TODAY()+30,"Agende","Em dia"))))</f>
        <v/>
      </c>
      <c r="F42" s="11"/>
    </row>
    <row r="43" spans="1:6" x14ac:dyDescent="0.35">
      <c r="A43" s="11"/>
      <c r="B43" s="12"/>
      <c r="C43" s="11"/>
      <c r="D43" s="12"/>
      <c r="E43" s="13" t="str">
        <f ca="1">IF($A43="","",IF($D43="","—",IF($D43&lt;TODAY(),"REPETIR",IF($D43&lt;=TODAY()+30,"Agende","Em dia"))))</f>
        <v/>
      </c>
      <c r="F43" s="11"/>
    </row>
    <row r="44" spans="1:6" x14ac:dyDescent="0.35">
      <c r="A44" s="11"/>
      <c r="B44" s="12"/>
      <c r="C44" s="11"/>
      <c r="D44" s="12"/>
      <c r="E44" s="13" t="str">
        <f ca="1">IF($A44="","",IF($D44="","—",IF($D44&lt;TODAY(),"REPETIR",IF($D44&lt;=TODAY()+30,"Agende","Em dia"))))</f>
        <v/>
      </c>
      <c r="F44" s="11"/>
    </row>
    <row r="45" spans="1:6" x14ac:dyDescent="0.35">
      <c r="A45" s="11"/>
      <c r="B45" s="12"/>
      <c r="C45" s="11"/>
      <c r="D45" s="12"/>
      <c r="E45" s="13" t="str">
        <f ca="1">IF($A45="","",IF($D45="","—",IF($D45&lt;TODAY(),"REPETIR",IF($D45&lt;=TODAY()+30,"Agende","Em dia"))))</f>
        <v/>
      </c>
      <c r="F45" s="11"/>
    </row>
    <row r="46" spans="1:6" x14ac:dyDescent="0.35">
      <c r="A46" s="11"/>
      <c r="B46" s="12"/>
      <c r="C46" s="11"/>
      <c r="D46" s="12"/>
      <c r="E46" s="13" t="str">
        <f ca="1">IF($A46="","",IF($D46="","—",IF($D46&lt;TODAY(),"REPETIR",IF($D46&lt;=TODAY()+30,"Agende","Em dia"))))</f>
        <v/>
      </c>
      <c r="F46" s="11"/>
    </row>
    <row r="47" spans="1:6" x14ac:dyDescent="0.35">
      <c r="A47" s="11"/>
      <c r="B47" s="12"/>
      <c r="C47" s="11"/>
      <c r="D47" s="12"/>
      <c r="E47" s="13" t="str">
        <f ca="1">IF($A47="","",IF($D47="","—",IF($D47&lt;TODAY(),"REPETIR",IF($D47&lt;=TODAY()+30,"Agende","Em dia"))))</f>
        <v/>
      </c>
      <c r="F47" s="11"/>
    </row>
    <row r="48" spans="1:6" x14ac:dyDescent="0.35">
      <c r="A48" s="11"/>
      <c r="B48" s="12"/>
      <c r="C48" s="11"/>
      <c r="D48" s="12"/>
      <c r="E48" s="13" t="str">
        <f ca="1">IF($A48="","",IF($D48="","—",IF($D48&lt;TODAY(),"REPETIR",IF($D48&lt;=TODAY()+30,"Agende","Em dia"))))</f>
        <v/>
      </c>
      <c r="F48" s="11"/>
    </row>
    <row r="49" spans="1:6" x14ac:dyDescent="0.35">
      <c r="A49" s="11"/>
      <c r="B49" s="12"/>
      <c r="C49" s="11"/>
      <c r="D49" s="12"/>
      <c r="E49" s="13" t="str">
        <f ca="1">IF($A49="","",IF($D49="","—",IF($D49&lt;TODAY(),"REPETIR",IF($D49&lt;=TODAY()+30,"Agende","Em dia"))))</f>
        <v/>
      </c>
      <c r="F49" s="11"/>
    </row>
    <row r="50" spans="1:6" x14ac:dyDescent="0.35">
      <c r="A50" s="11"/>
      <c r="B50" s="12"/>
      <c r="C50" s="11"/>
      <c r="D50" s="12"/>
      <c r="E50" s="13" t="str">
        <f ca="1">IF($A50="","",IF($D50="","—",IF($D50&lt;TODAY(),"REPETIR",IF($D50&lt;=TODAY()+30,"Agende","Em dia"))))</f>
        <v/>
      </c>
      <c r="F50" s="11"/>
    </row>
    <row r="51" spans="1:6" x14ac:dyDescent="0.35">
      <c r="A51" s="11"/>
      <c r="B51" s="12"/>
      <c r="C51" s="11"/>
      <c r="D51" s="12"/>
      <c r="E51" s="13" t="str">
        <f ca="1">IF($A51="","",IF($D51="","—",IF($D51&lt;TODAY(),"REPETIR",IF($D51&lt;=TODAY()+30,"Agende","Em dia"))))</f>
        <v/>
      </c>
      <c r="F51" s="11"/>
    </row>
    <row r="52" spans="1:6" x14ac:dyDescent="0.35">
      <c r="A52" s="11"/>
      <c r="B52" s="12"/>
      <c r="C52" s="11"/>
      <c r="D52" s="12"/>
      <c r="E52" s="13" t="str">
        <f ca="1">IF($A52="","",IF($D52="","—",IF($D52&lt;TODAY(),"REPETIR",IF($D52&lt;=TODAY()+30,"Agende","Em dia"))))</f>
        <v/>
      </c>
      <c r="F52" s="11"/>
    </row>
    <row r="53" spans="1:6" x14ac:dyDescent="0.35">
      <c r="A53" s="11"/>
      <c r="B53" s="12"/>
      <c r="C53" s="11"/>
      <c r="D53" s="12"/>
      <c r="E53" s="13" t="str">
        <f ca="1">IF($A53="","",IF($D53="","—",IF($D53&lt;TODAY(),"REPETIR",IF($D53&lt;=TODAY()+30,"Agende","Em dia"))))</f>
        <v/>
      </c>
      <c r="F53" s="11"/>
    </row>
    <row r="54" spans="1:6" x14ac:dyDescent="0.35">
      <c r="A54" s="11"/>
      <c r="B54" s="12"/>
      <c r="C54" s="11"/>
      <c r="D54" s="12"/>
      <c r="E54" s="13" t="str">
        <f ca="1">IF($A54="","",IF($D54="","—",IF($D54&lt;TODAY(),"REPETIR",IF($D54&lt;=TODAY()+30,"Agende","Em dia"))))</f>
        <v/>
      </c>
      <c r="F54" s="11"/>
    </row>
    <row r="55" spans="1:6" x14ac:dyDescent="0.35">
      <c r="A55" s="11"/>
      <c r="B55" s="12"/>
      <c r="C55" s="11"/>
      <c r="D55" s="12"/>
      <c r="E55" s="13" t="str">
        <f ca="1">IF($A55="","",IF($D55="","—",IF($D55&lt;TODAY(),"REPETIR",IF($D55&lt;=TODAY()+30,"Agende","Em dia"))))</f>
        <v/>
      </c>
      <c r="F55" s="11"/>
    </row>
    <row r="56" spans="1:6" x14ac:dyDescent="0.35">
      <c r="A56" s="11"/>
      <c r="B56" s="12"/>
      <c r="C56" s="11"/>
      <c r="D56" s="12"/>
      <c r="E56" s="13" t="str">
        <f ca="1">IF($A56="","",IF($D56="","—",IF($D56&lt;TODAY(),"REPETIR",IF($D56&lt;=TODAY()+30,"Agende","Em dia"))))</f>
        <v/>
      </c>
      <c r="F56" s="11"/>
    </row>
    <row r="57" spans="1:6" x14ac:dyDescent="0.35">
      <c r="A57" s="11"/>
      <c r="B57" s="12"/>
      <c r="C57" s="11"/>
      <c r="D57" s="12"/>
      <c r="E57" s="13" t="str">
        <f ca="1">IF($A57="","",IF($D57="","—",IF($D57&lt;TODAY(),"REPETIR",IF($D57&lt;=TODAY()+30,"Agende","Em dia"))))</f>
        <v/>
      </c>
      <c r="F57" s="11"/>
    </row>
    <row r="58" spans="1:6" x14ac:dyDescent="0.35">
      <c r="A58" s="11"/>
      <c r="B58" s="12"/>
      <c r="C58" s="11"/>
      <c r="D58" s="12"/>
      <c r="E58" s="13" t="str">
        <f ca="1">IF($A58="","",IF($D58="","—",IF($D58&lt;TODAY(),"REPETIR",IF($D58&lt;=TODAY()+30,"Agende","Em dia"))))</f>
        <v/>
      </c>
      <c r="F58" s="11"/>
    </row>
    <row r="59" spans="1:6" x14ac:dyDescent="0.35">
      <c r="A59" s="11"/>
      <c r="B59" s="12"/>
      <c r="C59" s="11"/>
      <c r="D59" s="12"/>
      <c r="E59" s="13" t="str">
        <f ca="1">IF($A59="","",IF($D59="","—",IF($D59&lt;TODAY(),"REPETIR",IF($D59&lt;=TODAY()+30,"Agende","Em dia"))))</f>
        <v/>
      </c>
      <c r="F59" s="11"/>
    </row>
    <row r="60" spans="1:6" x14ac:dyDescent="0.35">
      <c r="A60" s="11"/>
      <c r="B60" s="12"/>
      <c r="C60" s="11"/>
      <c r="D60" s="12"/>
      <c r="E60" s="13" t="str">
        <f ca="1">IF($A60="","",IF($D60="","—",IF($D60&lt;TODAY(),"REPETIR",IF($D60&lt;=TODAY()+30,"Agende","Em dia"))))</f>
        <v/>
      </c>
      <c r="F60" s="11"/>
    </row>
    <row r="61" spans="1:6" x14ac:dyDescent="0.35">
      <c r="A61" s="11"/>
      <c r="B61" s="12"/>
      <c r="C61" s="11"/>
      <c r="D61" s="12"/>
      <c r="E61" s="13" t="str">
        <f ca="1">IF($A61="","",IF($D61="","—",IF($D61&lt;TODAY(),"REPETIR",IF($D61&lt;=TODAY()+30,"Agende","Em dia"))))</f>
        <v/>
      </c>
      <c r="F61" s="11"/>
    </row>
    <row r="62" spans="1:6" x14ac:dyDescent="0.35">
      <c r="A62" s="11"/>
      <c r="B62" s="12"/>
      <c r="C62" s="11"/>
      <c r="D62" s="12"/>
      <c r="E62" s="13" t="str">
        <f ca="1">IF($A62="","",IF($D62="","—",IF($D62&lt;TODAY(),"REPETIR",IF($D62&lt;=TODAY()+30,"Agende","Em dia"))))</f>
        <v/>
      </c>
      <c r="F62" s="11"/>
    </row>
    <row r="63" spans="1:6" x14ac:dyDescent="0.35">
      <c r="A63" s="11"/>
      <c r="B63" s="12"/>
      <c r="C63" s="11"/>
      <c r="D63" s="12"/>
      <c r="E63" s="13" t="str">
        <f ca="1">IF($A63="","",IF($D63="","—",IF($D63&lt;TODAY(),"REPETIR",IF($D63&lt;=TODAY()+30,"Agende","Em dia"))))</f>
        <v/>
      </c>
      <c r="F63" s="11"/>
    </row>
    <row r="64" spans="1:6" x14ac:dyDescent="0.35">
      <c r="A64" s="11"/>
      <c r="B64" s="12"/>
      <c r="C64" s="11"/>
      <c r="D64" s="12"/>
      <c r="E64" s="13" t="str">
        <f ca="1">IF($A64="","",IF($D64="","—",IF($D64&lt;TODAY(),"REPETIR",IF($D64&lt;=TODAY()+30,"Agende","Em dia"))))</f>
        <v/>
      </c>
      <c r="F64" s="11"/>
    </row>
    <row r="65" spans="1:6" x14ac:dyDescent="0.35">
      <c r="A65" s="11"/>
      <c r="B65" s="12"/>
      <c r="C65" s="11"/>
      <c r="D65" s="12"/>
      <c r="E65" s="13" t="str">
        <f ca="1">IF($A65="","",IF($D65="","—",IF($D65&lt;TODAY(),"REPETIR",IF($D65&lt;=TODAY()+30,"Agende","Em dia"))))</f>
        <v/>
      </c>
      <c r="F65" s="11"/>
    </row>
    <row r="66" spans="1:6" x14ac:dyDescent="0.35">
      <c r="A66" s="11"/>
      <c r="B66" s="12"/>
      <c r="C66" s="11"/>
      <c r="D66" s="12"/>
      <c r="E66" s="13" t="str">
        <f ca="1">IF($A66="","",IF($D66="","—",IF($D66&lt;TODAY(),"REPETIR",IF($D66&lt;=TODAY()+30,"Agende","Em dia"))))</f>
        <v/>
      </c>
      <c r="F66" s="11"/>
    </row>
    <row r="67" spans="1:6" x14ac:dyDescent="0.35">
      <c r="A67" s="11"/>
      <c r="B67" s="12"/>
      <c r="C67" s="11"/>
      <c r="D67" s="12"/>
      <c r="E67" s="13" t="str">
        <f ca="1">IF($A67="","",IF($D67="","—",IF($D67&lt;TODAY(),"REPETIR",IF($D67&lt;=TODAY()+30,"Agende","Em dia"))))</f>
        <v/>
      </c>
      <c r="F67" s="11"/>
    </row>
    <row r="68" spans="1:6" x14ac:dyDescent="0.35">
      <c r="A68" s="11"/>
      <c r="B68" s="12"/>
      <c r="C68" s="11"/>
      <c r="D68" s="12"/>
      <c r="E68" s="13" t="str">
        <f ca="1">IF($A68="","",IF($D68="","—",IF($D68&lt;TODAY(),"REPETIR",IF($D68&lt;=TODAY()+30,"Agende","Em dia"))))</f>
        <v/>
      </c>
      <c r="F68" s="11"/>
    </row>
    <row r="69" spans="1:6" x14ac:dyDescent="0.35">
      <c r="A69" s="11"/>
      <c r="B69" s="12"/>
      <c r="C69" s="11"/>
      <c r="D69" s="12"/>
      <c r="E69" s="13" t="str">
        <f ca="1">IF($A69="","",IF($D69="","—",IF($D69&lt;TODAY(),"REPETIR",IF($D69&lt;=TODAY()+30,"Agende","Em dia"))))</f>
        <v/>
      </c>
      <c r="F69" s="11"/>
    </row>
    <row r="70" spans="1:6" x14ac:dyDescent="0.35">
      <c r="A70" s="11"/>
      <c r="B70" s="12"/>
      <c r="C70" s="11"/>
      <c r="D70" s="12"/>
      <c r="E70" s="13" t="str">
        <f ca="1">IF($A70="","",IF($D70="","—",IF($D70&lt;TODAY(),"REPETIR",IF($D70&lt;=TODAY()+30,"Agende","Em dia"))))</f>
        <v/>
      </c>
      <c r="F70" s="11"/>
    </row>
    <row r="71" spans="1:6" x14ac:dyDescent="0.35">
      <c r="A71" s="11"/>
      <c r="B71" s="12"/>
      <c r="C71" s="11"/>
      <c r="D71" s="12"/>
      <c r="E71" s="13" t="str">
        <f ca="1">IF($A71="","",IF($D71="","—",IF($D71&lt;TODAY(),"REPETIR",IF($D71&lt;=TODAY()+30,"Agende","Em dia"))))</f>
        <v/>
      </c>
      <c r="F71" s="11"/>
    </row>
    <row r="72" spans="1:6" x14ac:dyDescent="0.35">
      <c r="A72" s="11"/>
      <c r="B72" s="12"/>
      <c r="C72" s="11"/>
      <c r="D72" s="12"/>
      <c r="E72" s="13" t="str">
        <f ca="1">IF($A72="","",IF($D72="","—",IF($D72&lt;TODAY(),"REPETIR",IF($D72&lt;=TODAY()+30,"Agende","Em dia"))))</f>
        <v/>
      </c>
      <c r="F72" s="11"/>
    </row>
    <row r="73" spans="1:6" x14ac:dyDescent="0.35">
      <c r="A73" s="11"/>
      <c r="B73" s="12"/>
      <c r="C73" s="11"/>
      <c r="D73" s="12"/>
      <c r="E73" s="13" t="str">
        <f ca="1">IF($A73="","",IF($D73="","—",IF($D73&lt;TODAY(),"REPETIR",IF($D73&lt;=TODAY()+30,"Agende","Em dia"))))</f>
        <v/>
      </c>
      <c r="F73" s="11"/>
    </row>
    <row r="74" spans="1:6" x14ac:dyDescent="0.35">
      <c r="A74" s="11"/>
      <c r="B74" s="12"/>
      <c r="C74" s="11"/>
      <c r="D74" s="12"/>
      <c r="E74" s="13" t="str">
        <f ca="1">IF($A74="","",IF($D74="","—",IF($D74&lt;TODAY(),"REPETIR",IF($D74&lt;=TODAY()+30,"Agende","Em dia"))))</f>
        <v/>
      </c>
      <c r="F74" s="11"/>
    </row>
    <row r="75" spans="1:6" x14ac:dyDescent="0.35">
      <c r="A75" s="11"/>
      <c r="B75" s="12"/>
      <c r="C75" s="11"/>
      <c r="D75" s="12"/>
      <c r="E75" s="13" t="str">
        <f ca="1">IF($A75="","",IF($D75="","—",IF($D75&lt;TODAY(),"REPETIR",IF($D75&lt;=TODAY()+30,"Agende","Em dia"))))</f>
        <v/>
      </c>
      <c r="F75" s="11"/>
    </row>
    <row r="76" spans="1:6" x14ac:dyDescent="0.35">
      <c r="A76" s="11"/>
      <c r="B76" s="12"/>
      <c r="C76" s="11"/>
      <c r="D76" s="12"/>
      <c r="E76" s="13" t="str">
        <f ca="1">IF($A76="","",IF($D76="","—",IF($D76&lt;TODAY(),"REPETIR",IF($D76&lt;=TODAY()+30,"Agende","Em dia"))))</f>
        <v/>
      </c>
      <c r="F76" s="11"/>
    </row>
    <row r="77" spans="1:6" x14ac:dyDescent="0.35">
      <c r="A77" s="11"/>
      <c r="B77" s="12"/>
      <c r="C77" s="11"/>
      <c r="D77" s="12"/>
      <c r="E77" s="13" t="str">
        <f ca="1">IF($A77="","",IF($D77="","—",IF($D77&lt;TODAY(),"REPETIR",IF($D77&lt;=TODAY()+30,"Agende","Em dia"))))</f>
        <v/>
      </c>
      <c r="F77" s="11"/>
    </row>
    <row r="78" spans="1:6" x14ac:dyDescent="0.35">
      <c r="A78" s="11"/>
      <c r="B78" s="12"/>
      <c r="C78" s="11"/>
      <c r="D78" s="12"/>
      <c r="E78" s="13" t="str">
        <f ca="1">IF($A78="","",IF($D78="","—",IF($D78&lt;TODAY(),"REPETIR",IF($D78&lt;=TODAY()+30,"Agende","Em dia"))))</f>
        <v/>
      </c>
      <c r="F78" s="11"/>
    </row>
    <row r="79" spans="1:6" x14ac:dyDescent="0.35">
      <c r="A79" s="11"/>
      <c r="B79" s="12"/>
      <c r="C79" s="11"/>
      <c r="D79" s="12"/>
      <c r="E79" s="13" t="str">
        <f ca="1">IF($A79="","",IF($D79="","—",IF($D79&lt;TODAY(),"REPETIR",IF($D79&lt;=TODAY()+30,"Agende","Em dia"))))</f>
        <v/>
      </c>
      <c r="F79" s="11"/>
    </row>
    <row r="80" spans="1:6" x14ac:dyDescent="0.35">
      <c r="A80" s="11"/>
      <c r="B80" s="12"/>
      <c r="C80" s="11"/>
      <c r="D80" s="12"/>
      <c r="E80" s="13" t="str">
        <f ca="1">IF($A80="","",IF($D80="","—",IF($D80&lt;TODAY(),"REPETIR",IF($D80&lt;=TODAY()+30,"Agende","Em dia"))))</f>
        <v/>
      </c>
      <c r="F80" s="11"/>
    </row>
    <row r="81" spans="1:6" x14ac:dyDescent="0.35">
      <c r="A81" s="11"/>
      <c r="B81" s="12"/>
      <c r="C81" s="11"/>
      <c r="D81" s="12"/>
      <c r="E81" s="13" t="str">
        <f ca="1">IF($A81="","",IF($D81="","—",IF($D81&lt;TODAY(),"REPETIR",IF($D81&lt;=TODAY()+30,"Agende","Em dia"))))</f>
        <v/>
      </c>
      <c r="F81" s="11"/>
    </row>
    <row r="82" spans="1:6" x14ac:dyDescent="0.35">
      <c r="A82" s="11"/>
      <c r="B82" s="12"/>
      <c r="C82" s="11"/>
      <c r="D82" s="12"/>
      <c r="E82" s="13" t="str">
        <f ca="1">IF($A82="","",IF($D82="","—",IF($D82&lt;TODAY(),"REPETIR",IF($D82&lt;=TODAY()+30,"Agende","Em dia"))))</f>
        <v/>
      </c>
      <c r="F82" s="11"/>
    </row>
    <row r="83" spans="1:6" x14ac:dyDescent="0.35">
      <c r="A83" s="11"/>
      <c r="B83" s="12"/>
      <c r="C83" s="11"/>
      <c r="D83" s="12"/>
      <c r="E83" s="13" t="str">
        <f ca="1">IF($A83="","",IF($D83="","—",IF($D83&lt;TODAY(),"REPETIR",IF($D83&lt;=TODAY()+30,"Agende","Em dia"))))</f>
        <v/>
      </c>
      <c r="F83" s="11"/>
    </row>
    <row r="84" spans="1:6" x14ac:dyDescent="0.35">
      <c r="A84" s="11"/>
      <c r="B84" s="12"/>
      <c r="C84" s="11"/>
      <c r="D84" s="12"/>
      <c r="E84" s="13" t="str">
        <f ca="1">IF($A84="","",IF($D84="","—",IF($D84&lt;TODAY(),"REPETIR",IF($D84&lt;=TODAY()+30,"Agende","Em dia"))))</f>
        <v/>
      </c>
      <c r="F84" s="11"/>
    </row>
    <row r="85" spans="1:6" x14ac:dyDescent="0.35">
      <c r="A85" s="11"/>
      <c r="B85" s="12"/>
      <c r="C85" s="11"/>
      <c r="D85" s="12"/>
      <c r="E85" s="13" t="str">
        <f ca="1">IF($A85="","",IF($D85="","—",IF($D85&lt;TODAY(),"REPETIR",IF($D85&lt;=TODAY()+30,"Agende","Em dia"))))</f>
        <v/>
      </c>
      <c r="F85" s="11"/>
    </row>
    <row r="86" spans="1:6" x14ac:dyDescent="0.35">
      <c r="A86" s="11"/>
      <c r="B86" s="12"/>
      <c r="C86" s="11"/>
      <c r="D86" s="12"/>
      <c r="E86" s="13" t="str">
        <f ca="1">IF($A86="","",IF($D86="","—",IF($D86&lt;TODAY(),"REPETIR",IF($D86&lt;=TODAY()+30,"Agende","Em dia"))))</f>
        <v/>
      </c>
      <c r="F86" s="11"/>
    </row>
    <row r="87" spans="1:6" x14ac:dyDescent="0.35">
      <c r="A87" s="11"/>
      <c r="B87" s="12"/>
      <c r="C87" s="11"/>
      <c r="D87" s="12"/>
      <c r="E87" s="13" t="str">
        <f ca="1">IF($A87="","",IF($D87="","—",IF($D87&lt;TODAY(),"REPETIR",IF($D87&lt;=TODAY()+30,"Agende","Em dia"))))</f>
        <v/>
      </c>
      <c r="F87" s="11"/>
    </row>
    <row r="88" spans="1:6" x14ac:dyDescent="0.35">
      <c r="A88" s="11"/>
      <c r="B88" s="12"/>
      <c r="C88" s="11"/>
      <c r="D88" s="12"/>
      <c r="E88" s="13" t="str">
        <f ca="1">IF($A88="","",IF($D88="","—",IF($D88&lt;TODAY(),"REPETIR",IF($D88&lt;=TODAY()+30,"Agende","Em dia"))))</f>
        <v/>
      </c>
      <c r="F88" s="11"/>
    </row>
    <row r="89" spans="1:6" x14ac:dyDescent="0.35">
      <c r="A89" s="11"/>
      <c r="B89" s="12"/>
      <c r="C89" s="11"/>
      <c r="D89" s="12"/>
      <c r="E89" s="13" t="str">
        <f ca="1">IF($A89="","",IF($D89="","—",IF($D89&lt;TODAY(),"REPETIR",IF($D89&lt;=TODAY()+30,"Agende","Em dia"))))</f>
        <v/>
      </c>
      <c r="F89" s="11"/>
    </row>
    <row r="90" spans="1:6" x14ac:dyDescent="0.35">
      <c r="A90" s="11"/>
      <c r="B90" s="12"/>
      <c r="C90" s="11"/>
      <c r="D90" s="12"/>
      <c r="E90" s="13" t="str">
        <f ca="1">IF($A90="","",IF($D90="","—",IF($D90&lt;TODAY(),"REPETIR",IF($D90&lt;=TODAY()+30,"Agende","Em dia"))))</f>
        <v/>
      </c>
      <c r="F90" s="11"/>
    </row>
    <row r="91" spans="1:6" x14ac:dyDescent="0.35">
      <c r="A91" s="11"/>
      <c r="B91" s="12"/>
      <c r="C91" s="11"/>
      <c r="D91" s="12"/>
      <c r="E91" s="13" t="str">
        <f ca="1">IF($A91="","",IF($D91="","—",IF($D91&lt;TODAY(),"REPETIR",IF($D91&lt;=TODAY()+30,"Agende","Em dia"))))</f>
        <v/>
      </c>
      <c r="F91" s="11"/>
    </row>
    <row r="92" spans="1:6" x14ac:dyDescent="0.35">
      <c r="A92" s="11"/>
      <c r="B92" s="12"/>
      <c r="C92" s="11"/>
      <c r="D92" s="12"/>
      <c r="E92" s="13" t="str">
        <f ca="1">IF($A92="","",IF($D92="","—",IF($D92&lt;TODAY(),"REPETIR",IF($D92&lt;=TODAY()+30,"Agende","Em dia"))))</f>
        <v/>
      </c>
      <c r="F92" s="11"/>
    </row>
    <row r="93" spans="1:6" x14ac:dyDescent="0.35">
      <c r="A93" s="11"/>
      <c r="B93" s="12"/>
      <c r="C93" s="11"/>
      <c r="D93" s="12"/>
      <c r="E93" s="13" t="str">
        <f ca="1">IF($A93="","",IF($D93="","—",IF($D93&lt;TODAY(),"REPETIR",IF($D93&lt;=TODAY()+30,"Agende","Em dia"))))</f>
        <v/>
      </c>
      <c r="F93" s="11"/>
    </row>
    <row r="94" spans="1:6" x14ac:dyDescent="0.35">
      <c r="A94" s="11"/>
      <c r="B94" s="12"/>
      <c r="C94" s="11"/>
      <c r="D94" s="12"/>
      <c r="E94" s="13" t="str">
        <f ca="1">IF($A94="","",IF($D94="","—",IF($D94&lt;TODAY(),"REPETIR",IF($D94&lt;=TODAY()+30,"Agende","Em dia"))))</f>
        <v/>
      </c>
      <c r="F94" s="11"/>
    </row>
    <row r="95" spans="1:6" x14ac:dyDescent="0.35">
      <c r="A95" s="11"/>
      <c r="B95" s="12"/>
      <c r="C95" s="11"/>
      <c r="D95" s="12"/>
      <c r="E95" s="13" t="str">
        <f ca="1">IF($A95="","",IF($D95="","—",IF($D95&lt;TODAY(),"REPETIR",IF($D95&lt;=TODAY()+30,"Agende","Em dia"))))</f>
        <v/>
      </c>
      <c r="F95" s="11"/>
    </row>
    <row r="96" spans="1:6" x14ac:dyDescent="0.35">
      <c r="A96" s="11"/>
      <c r="B96" s="12"/>
      <c r="C96" s="11"/>
      <c r="D96" s="12"/>
      <c r="E96" s="13" t="str">
        <f ca="1">IF($A96="","",IF($D96="","—",IF($D96&lt;TODAY(),"REPETIR",IF($D96&lt;=TODAY()+30,"Agende","Em dia"))))</f>
        <v/>
      </c>
      <c r="F96" s="11"/>
    </row>
    <row r="97" spans="1:6" x14ac:dyDescent="0.35">
      <c r="A97" s="11"/>
      <c r="B97" s="12"/>
      <c r="C97" s="11"/>
      <c r="D97" s="12"/>
      <c r="E97" s="13" t="str">
        <f ca="1">IF($A97="","",IF($D97="","—",IF($D97&lt;TODAY(),"REPETIR",IF($D97&lt;=TODAY()+30,"Agende","Em dia"))))</f>
        <v/>
      </c>
      <c r="F97" s="11"/>
    </row>
    <row r="98" spans="1:6" x14ac:dyDescent="0.35">
      <c r="A98" s="11"/>
      <c r="B98" s="12"/>
      <c r="C98" s="11"/>
      <c r="D98" s="12"/>
      <c r="E98" s="13" t="str">
        <f ca="1">IF($A98="","",IF($D98="","—",IF($D98&lt;TODAY(),"REPETIR",IF($D98&lt;=TODAY()+30,"Agende","Em dia"))))</f>
        <v/>
      </c>
      <c r="F98" s="11"/>
    </row>
    <row r="99" spans="1:6" x14ac:dyDescent="0.35">
      <c r="A99" s="11"/>
      <c r="B99" s="12"/>
      <c r="C99" s="11"/>
      <c r="D99" s="12"/>
      <c r="E99" s="13" t="str">
        <f ca="1">IF($A99="","",IF($D99="","—",IF($D99&lt;TODAY(),"REPETIR",IF($D99&lt;=TODAY()+30,"Agende","Em dia"))))</f>
        <v/>
      </c>
      <c r="F99" s="11"/>
    </row>
    <row r="100" spans="1:6" x14ac:dyDescent="0.35">
      <c r="A100" s="11"/>
      <c r="B100" s="12"/>
      <c r="C100" s="11"/>
      <c r="D100" s="12"/>
      <c r="E100" s="13" t="str">
        <f ca="1">IF($A100="","",IF($D100="","—",IF($D100&lt;TODAY(),"REPETIR",IF($D100&lt;=TODAY()+30,"Agende","Em dia"))))</f>
        <v/>
      </c>
      <c r="F100" s="11"/>
    </row>
    <row r="101" spans="1:6" x14ac:dyDescent="0.35">
      <c r="A101" s="11"/>
      <c r="B101" s="12"/>
      <c r="C101" s="11"/>
      <c r="D101" s="12"/>
      <c r="E101" s="13" t="str">
        <f ca="1">IF($A101="","",IF($D101="","—",IF($D101&lt;TODAY(),"REPETIR",IF($D101&lt;=TODAY()+30,"Agende","Em dia"))))</f>
        <v/>
      </c>
      <c r="F101" s="11"/>
    </row>
    <row r="102" spans="1:6" x14ac:dyDescent="0.35">
      <c r="A102" s="11"/>
      <c r="B102" s="12"/>
      <c r="C102" s="11"/>
      <c r="D102" s="12"/>
      <c r="E102" s="13" t="str">
        <f ca="1">IF($A102="","",IF($D102="","—",IF($D102&lt;TODAY(),"REPETIR",IF($D102&lt;=TODAY()+30,"Agende","Em dia"))))</f>
        <v/>
      </c>
      <c r="F102" s="11"/>
    </row>
    <row r="103" spans="1:6" x14ac:dyDescent="0.35">
      <c r="A103" s="11"/>
      <c r="B103" s="12"/>
      <c r="C103" s="11"/>
      <c r="D103" s="12"/>
      <c r="E103" s="13" t="str">
        <f ca="1">IF($A103="","",IF($D103="","—",IF($D103&lt;TODAY(),"REPETIR",IF($D103&lt;=TODAY()+30,"Agende","Em dia"))))</f>
        <v/>
      </c>
      <c r="F103" s="11"/>
    </row>
  </sheetData>
  <sheetProtection sheet="1" objects="1" scenarios="1"/>
  <mergeCells count="2">
    <mergeCell ref="A1:F1"/>
    <mergeCell ref="A2:F2"/>
  </mergeCells>
  <conditionalFormatting sqref="A4:F103">
    <cfRule type="expression" dxfId="3" priority="1">
      <formula>$E4="REPETIR"</formula>
    </cfRule>
    <cfRule type="expression" dxfId="2" priority="2">
      <formula>$E4="Agende"</formula>
    </cfRule>
  </conditionalFormatting>
  <dataValidations count="2">
    <dataValidation type="decimal" allowBlank="1" showInputMessage="1" showErrorMessage="1" errorTitle="Data inválida" error="Digite uma data. Ex.: 15/03/2026" promptTitle="Realizado em" prompt="Quando fez o exame?" sqref="B4:B103" xr:uid="{F15C9BA4-E5E8-4478-AD66-86D2D828231F}">
      <formula1>36526</formula1>
      <formula2>62867</formula2>
    </dataValidation>
    <dataValidation type="decimal" allowBlank="1" showInputMessage="1" showErrorMessage="1" errorTitle="Data inválida" error="Digite uma data. Ex.: 15/03/2026" promptTitle="Repetir em" prompt="Quando o médico pediu para repetir?" sqref="D4:D103" xr:uid="{6DBF3767-180F-48ED-83EB-326983795EB8}">
      <formula1>36526</formula1>
      <formula2>62867</formula2>
    </dataValidation>
  </dataValidation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A27D-1B19-405B-AFC4-06AD3732D67C}">
  <sheetPr>
    <tabColor rgb="FFB87333"/>
  </sheetPr>
  <dimension ref="A1:F15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12.77734375" style="1" customWidth="1"/>
    <col min="2" max="2" width="20.77734375" style="1" customWidth="1"/>
    <col min="3" max="3" width="18.77734375" style="1" customWidth="1"/>
    <col min="4" max="4" width="26.77734375" style="1" customWidth="1"/>
    <col min="5" max="5" width="12.77734375" style="1" customWidth="1"/>
    <col min="6" max="6" width="26.77734375" style="1" customWidth="1"/>
    <col min="7" max="16384" width="8.88671875" style="1"/>
  </cols>
  <sheetData>
    <row r="1" spans="1:6" ht="30" customHeight="1" x14ac:dyDescent="0.45">
      <c r="A1" s="3" t="s">
        <v>49</v>
      </c>
      <c r="B1" s="4"/>
      <c r="C1" s="4"/>
      <c r="D1" s="4"/>
      <c r="E1" s="4"/>
      <c r="F1" s="4"/>
    </row>
    <row r="2" spans="1:6" x14ac:dyDescent="0.35">
      <c r="A2" s="5" t="s">
        <v>50</v>
      </c>
      <c r="B2" s="2"/>
      <c r="C2" s="2"/>
      <c r="D2" s="2"/>
      <c r="E2" s="2"/>
      <c r="F2" s="2"/>
    </row>
    <row r="3" spans="1:6" ht="22.05" customHeight="1" x14ac:dyDescent="0.35">
      <c r="A3" s="10" t="s">
        <v>51</v>
      </c>
      <c r="B3" s="10" t="s">
        <v>52</v>
      </c>
      <c r="C3" s="10" t="s">
        <v>53</v>
      </c>
      <c r="D3" s="10" t="s">
        <v>54</v>
      </c>
      <c r="E3" s="10" t="s">
        <v>55</v>
      </c>
      <c r="F3" s="10" t="s">
        <v>56</v>
      </c>
    </row>
    <row r="4" spans="1:6" x14ac:dyDescent="0.35">
      <c r="A4" s="12">
        <v>46015</v>
      </c>
      <c r="B4" s="11" t="s">
        <v>5</v>
      </c>
      <c r="C4" s="11" t="s">
        <v>57</v>
      </c>
      <c r="D4" s="11" t="s">
        <v>58</v>
      </c>
      <c r="E4" s="12">
        <v>46380</v>
      </c>
      <c r="F4" s="11" t="s">
        <v>59</v>
      </c>
    </row>
    <row r="5" spans="1:6" x14ac:dyDescent="0.35">
      <c r="A5" s="12">
        <v>46050</v>
      </c>
      <c r="B5" s="11" t="s">
        <v>10</v>
      </c>
      <c r="C5" s="11" t="s">
        <v>60</v>
      </c>
      <c r="D5" s="11" t="s">
        <v>61</v>
      </c>
      <c r="E5" s="12">
        <v>46232</v>
      </c>
      <c r="F5" s="11"/>
    </row>
    <row r="6" spans="1:6" x14ac:dyDescent="0.35">
      <c r="A6" s="12">
        <v>46090</v>
      </c>
      <c r="B6" s="11" t="s">
        <v>12</v>
      </c>
      <c r="C6" s="11" t="s">
        <v>62</v>
      </c>
      <c r="D6" s="11" t="s">
        <v>63</v>
      </c>
      <c r="E6" s="12">
        <v>46118</v>
      </c>
      <c r="F6" s="11" t="s">
        <v>64</v>
      </c>
    </row>
    <row r="7" spans="1:6" x14ac:dyDescent="0.35">
      <c r="A7" s="12"/>
      <c r="B7" s="11"/>
      <c r="C7" s="11"/>
      <c r="D7" s="11"/>
      <c r="E7" s="12"/>
      <c r="F7" s="11"/>
    </row>
    <row r="8" spans="1:6" x14ac:dyDescent="0.35">
      <c r="A8" s="12"/>
      <c r="B8" s="11"/>
      <c r="C8" s="11"/>
      <c r="D8" s="11"/>
      <c r="E8" s="12"/>
      <c r="F8" s="11"/>
    </row>
    <row r="9" spans="1:6" x14ac:dyDescent="0.35">
      <c r="A9" s="12"/>
      <c r="B9" s="11"/>
      <c r="C9" s="11"/>
      <c r="D9" s="11"/>
      <c r="E9" s="12"/>
      <c r="F9" s="11"/>
    </row>
    <row r="10" spans="1:6" x14ac:dyDescent="0.35">
      <c r="A10" s="12"/>
      <c r="B10" s="11"/>
      <c r="C10" s="11"/>
      <c r="D10" s="11"/>
      <c r="E10" s="12"/>
      <c r="F10" s="11"/>
    </row>
    <row r="11" spans="1:6" x14ac:dyDescent="0.35">
      <c r="A11" s="12"/>
      <c r="B11" s="11"/>
      <c r="C11" s="11"/>
      <c r="D11" s="11"/>
      <c r="E11" s="12"/>
      <c r="F11" s="11"/>
    </row>
    <row r="12" spans="1:6" x14ac:dyDescent="0.35">
      <c r="A12" s="12"/>
      <c r="B12" s="11"/>
      <c r="C12" s="11"/>
      <c r="D12" s="11"/>
      <c r="E12" s="12"/>
      <c r="F12" s="11"/>
    </row>
    <row r="13" spans="1:6" x14ac:dyDescent="0.35">
      <c r="A13" s="12"/>
      <c r="B13" s="11"/>
      <c r="C13" s="11"/>
      <c r="D13" s="11"/>
      <c r="E13" s="12"/>
      <c r="F13" s="11"/>
    </row>
    <row r="14" spans="1:6" x14ac:dyDescent="0.35">
      <c r="A14" s="12"/>
      <c r="B14" s="11"/>
      <c r="C14" s="11"/>
      <c r="D14" s="11"/>
      <c r="E14" s="12"/>
      <c r="F14" s="11"/>
    </row>
    <row r="15" spans="1:6" x14ac:dyDescent="0.35">
      <c r="A15" s="12"/>
      <c r="B15" s="11"/>
      <c r="C15" s="11"/>
      <c r="D15" s="11"/>
      <c r="E15" s="12"/>
      <c r="F15" s="11"/>
    </row>
    <row r="16" spans="1:6" x14ac:dyDescent="0.35">
      <c r="A16" s="12"/>
      <c r="B16" s="11"/>
      <c r="C16" s="11"/>
      <c r="D16" s="11"/>
      <c r="E16" s="12"/>
      <c r="F16" s="11"/>
    </row>
    <row r="17" spans="1:6" x14ac:dyDescent="0.35">
      <c r="A17" s="12"/>
      <c r="B17" s="11"/>
      <c r="C17" s="11"/>
      <c r="D17" s="11"/>
      <c r="E17" s="12"/>
      <c r="F17" s="11"/>
    </row>
    <row r="18" spans="1:6" x14ac:dyDescent="0.35">
      <c r="A18" s="12"/>
      <c r="B18" s="11"/>
      <c r="C18" s="11"/>
      <c r="D18" s="11"/>
      <c r="E18" s="12"/>
      <c r="F18" s="11"/>
    </row>
    <row r="19" spans="1:6" x14ac:dyDescent="0.35">
      <c r="A19" s="12"/>
      <c r="B19" s="11"/>
      <c r="C19" s="11"/>
      <c r="D19" s="11"/>
      <c r="E19" s="12"/>
      <c r="F19" s="11"/>
    </row>
    <row r="20" spans="1:6" x14ac:dyDescent="0.35">
      <c r="A20" s="12"/>
      <c r="B20" s="11"/>
      <c r="C20" s="11"/>
      <c r="D20" s="11"/>
      <c r="E20" s="12"/>
      <c r="F20" s="11"/>
    </row>
    <row r="21" spans="1:6" x14ac:dyDescent="0.35">
      <c r="A21" s="12"/>
      <c r="B21" s="11"/>
      <c r="C21" s="11"/>
      <c r="D21" s="11"/>
      <c r="E21" s="12"/>
      <c r="F21" s="11"/>
    </row>
    <row r="22" spans="1:6" x14ac:dyDescent="0.35">
      <c r="A22" s="12"/>
      <c r="B22" s="11"/>
      <c r="C22" s="11"/>
      <c r="D22" s="11"/>
      <c r="E22" s="12"/>
      <c r="F22" s="11"/>
    </row>
    <row r="23" spans="1:6" x14ac:dyDescent="0.35">
      <c r="A23" s="12"/>
      <c r="B23" s="11"/>
      <c r="C23" s="11"/>
      <c r="D23" s="11"/>
      <c r="E23" s="12"/>
      <c r="F23" s="11"/>
    </row>
    <row r="24" spans="1:6" x14ac:dyDescent="0.35">
      <c r="A24" s="12"/>
      <c r="B24" s="11"/>
      <c r="C24" s="11"/>
      <c r="D24" s="11"/>
      <c r="E24" s="12"/>
      <c r="F24" s="11"/>
    </row>
    <row r="25" spans="1:6" x14ac:dyDescent="0.35">
      <c r="A25" s="12"/>
      <c r="B25" s="11"/>
      <c r="C25" s="11"/>
      <c r="D25" s="11"/>
      <c r="E25" s="12"/>
      <c r="F25" s="11"/>
    </row>
    <row r="26" spans="1:6" x14ac:dyDescent="0.35">
      <c r="A26" s="12"/>
      <c r="B26" s="11"/>
      <c r="C26" s="11"/>
      <c r="D26" s="11"/>
      <c r="E26" s="12"/>
      <c r="F26" s="11"/>
    </row>
    <row r="27" spans="1:6" x14ac:dyDescent="0.35">
      <c r="A27" s="12"/>
      <c r="B27" s="11"/>
      <c r="C27" s="11"/>
      <c r="D27" s="11"/>
      <c r="E27" s="12"/>
      <c r="F27" s="11"/>
    </row>
    <row r="28" spans="1:6" x14ac:dyDescent="0.35">
      <c r="A28" s="12"/>
      <c r="B28" s="11"/>
      <c r="C28" s="11"/>
      <c r="D28" s="11"/>
      <c r="E28" s="12"/>
      <c r="F28" s="11"/>
    </row>
    <row r="29" spans="1:6" x14ac:dyDescent="0.35">
      <c r="A29" s="12"/>
      <c r="B29" s="11"/>
      <c r="C29" s="11"/>
      <c r="D29" s="11"/>
      <c r="E29" s="12"/>
      <c r="F29" s="11"/>
    </row>
    <row r="30" spans="1:6" x14ac:dyDescent="0.35">
      <c r="A30" s="12"/>
      <c r="B30" s="11"/>
      <c r="C30" s="11"/>
      <c r="D30" s="11"/>
      <c r="E30" s="12"/>
      <c r="F30" s="11"/>
    </row>
    <row r="31" spans="1:6" x14ac:dyDescent="0.35">
      <c r="A31" s="12"/>
      <c r="B31" s="11"/>
      <c r="C31" s="11"/>
      <c r="D31" s="11"/>
      <c r="E31" s="12"/>
      <c r="F31" s="11"/>
    </row>
    <row r="32" spans="1:6" x14ac:dyDescent="0.35">
      <c r="A32" s="12"/>
      <c r="B32" s="11"/>
      <c r="C32" s="11"/>
      <c r="D32" s="11"/>
      <c r="E32" s="12"/>
      <c r="F32" s="11"/>
    </row>
    <row r="33" spans="1:6" x14ac:dyDescent="0.35">
      <c r="A33" s="12"/>
      <c r="B33" s="11"/>
      <c r="C33" s="11"/>
      <c r="D33" s="11"/>
      <c r="E33" s="12"/>
      <c r="F33" s="11"/>
    </row>
    <row r="34" spans="1:6" x14ac:dyDescent="0.35">
      <c r="A34" s="12"/>
      <c r="B34" s="11"/>
      <c r="C34" s="11"/>
      <c r="D34" s="11"/>
      <c r="E34" s="12"/>
      <c r="F34" s="11"/>
    </row>
    <row r="35" spans="1:6" x14ac:dyDescent="0.35">
      <c r="A35" s="12"/>
      <c r="B35" s="11"/>
      <c r="C35" s="11"/>
      <c r="D35" s="11"/>
      <c r="E35" s="12"/>
      <c r="F35" s="11"/>
    </row>
    <row r="36" spans="1:6" x14ac:dyDescent="0.35">
      <c r="A36" s="12"/>
      <c r="B36" s="11"/>
      <c r="C36" s="11"/>
      <c r="D36" s="11"/>
      <c r="E36" s="12"/>
      <c r="F36" s="11"/>
    </row>
    <row r="37" spans="1:6" x14ac:dyDescent="0.35">
      <c r="A37" s="12"/>
      <c r="B37" s="11"/>
      <c r="C37" s="11"/>
      <c r="D37" s="11"/>
      <c r="E37" s="12"/>
      <c r="F37" s="11"/>
    </row>
    <row r="38" spans="1:6" x14ac:dyDescent="0.35">
      <c r="A38" s="12"/>
      <c r="B38" s="11"/>
      <c r="C38" s="11"/>
      <c r="D38" s="11"/>
      <c r="E38" s="12"/>
      <c r="F38" s="11"/>
    </row>
    <row r="39" spans="1:6" x14ac:dyDescent="0.35">
      <c r="A39" s="12"/>
      <c r="B39" s="11"/>
      <c r="C39" s="11"/>
      <c r="D39" s="11"/>
      <c r="E39" s="12"/>
      <c r="F39" s="11"/>
    </row>
    <row r="40" spans="1:6" x14ac:dyDescent="0.35">
      <c r="A40" s="12"/>
      <c r="B40" s="11"/>
      <c r="C40" s="11"/>
      <c r="D40" s="11"/>
      <c r="E40" s="12"/>
      <c r="F40" s="11"/>
    </row>
    <row r="41" spans="1:6" x14ac:dyDescent="0.35">
      <c r="A41" s="12"/>
      <c r="B41" s="11"/>
      <c r="C41" s="11"/>
      <c r="D41" s="11"/>
      <c r="E41" s="12"/>
      <c r="F41" s="11"/>
    </row>
    <row r="42" spans="1:6" x14ac:dyDescent="0.35">
      <c r="A42" s="12"/>
      <c r="B42" s="11"/>
      <c r="C42" s="11"/>
      <c r="D42" s="11"/>
      <c r="E42" s="12"/>
      <c r="F42" s="11"/>
    </row>
    <row r="43" spans="1:6" x14ac:dyDescent="0.35">
      <c r="A43" s="12"/>
      <c r="B43" s="11"/>
      <c r="C43" s="11"/>
      <c r="D43" s="11"/>
      <c r="E43" s="12"/>
      <c r="F43" s="11"/>
    </row>
    <row r="44" spans="1:6" x14ac:dyDescent="0.35">
      <c r="A44" s="12"/>
      <c r="B44" s="11"/>
      <c r="C44" s="11"/>
      <c r="D44" s="11"/>
      <c r="E44" s="12"/>
      <c r="F44" s="11"/>
    </row>
    <row r="45" spans="1:6" x14ac:dyDescent="0.35">
      <c r="A45" s="12"/>
      <c r="B45" s="11"/>
      <c r="C45" s="11"/>
      <c r="D45" s="11"/>
      <c r="E45" s="12"/>
      <c r="F45" s="11"/>
    </row>
    <row r="46" spans="1:6" x14ac:dyDescent="0.35">
      <c r="A46" s="12"/>
      <c r="B46" s="11"/>
      <c r="C46" s="11"/>
      <c r="D46" s="11"/>
      <c r="E46" s="12"/>
      <c r="F46" s="11"/>
    </row>
    <row r="47" spans="1:6" x14ac:dyDescent="0.35">
      <c r="A47" s="12"/>
      <c r="B47" s="11"/>
      <c r="C47" s="11"/>
      <c r="D47" s="11"/>
      <c r="E47" s="12"/>
      <c r="F47" s="11"/>
    </row>
    <row r="48" spans="1:6" x14ac:dyDescent="0.35">
      <c r="A48" s="12"/>
      <c r="B48" s="11"/>
      <c r="C48" s="11"/>
      <c r="D48" s="11"/>
      <c r="E48" s="12"/>
      <c r="F48" s="11"/>
    </row>
    <row r="49" spans="1:6" x14ac:dyDescent="0.35">
      <c r="A49" s="12"/>
      <c r="B49" s="11"/>
      <c r="C49" s="11"/>
      <c r="D49" s="11"/>
      <c r="E49" s="12"/>
      <c r="F49" s="11"/>
    </row>
    <row r="50" spans="1:6" x14ac:dyDescent="0.35">
      <c r="A50" s="12"/>
      <c r="B50" s="11"/>
      <c r="C50" s="11"/>
      <c r="D50" s="11"/>
      <c r="E50" s="12"/>
      <c r="F50" s="11"/>
    </row>
    <row r="51" spans="1:6" x14ac:dyDescent="0.35">
      <c r="A51" s="12"/>
      <c r="B51" s="11"/>
      <c r="C51" s="11"/>
      <c r="D51" s="11"/>
      <c r="E51" s="12"/>
      <c r="F51" s="11"/>
    </row>
    <row r="52" spans="1:6" x14ac:dyDescent="0.35">
      <c r="A52" s="12"/>
      <c r="B52" s="11"/>
      <c r="C52" s="11"/>
      <c r="D52" s="11"/>
      <c r="E52" s="12"/>
      <c r="F52" s="11"/>
    </row>
    <row r="53" spans="1:6" x14ac:dyDescent="0.35">
      <c r="A53" s="12"/>
      <c r="B53" s="11"/>
      <c r="C53" s="11"/>
      <c r="D53" s="11"/>
      <c r="E53" s="12"/>
      <c r="F53" s="11"/>
    </row>
    <row r="54" spans="1:6" x14ac:dyDescent="0.35">
      <c r="A54" s="12"/>
      <c r="B54" s="11"/>
      <c r="C54" s="11"/>
      <c r="D54" s="11"/>
      <c r="E54" s="12"/>
      <c r="F54" s="11"/>
    </row>
    <row r="55" spans="1:6" x14ac:dyDescent="0.35">
      <c r="A55" s="12"/>
      <c r="B55" s="11"/>
      <c r="C55" s="11"/>
      <c r="D55" s="11"/>
      <c r="E55" s="12"/>
      <c r="F55" s="11"/>
    </row>
    <row r="56" spans="1:6" x14ac:dyDescent="0.35">
      <c r="A56" s="12"/>
      <c r="B56" s="11"/>
      <c r="C56" s="11"/>
      <c r="D56" s="11"/>
      <c r="E56" s="12"/>
      <c r="F56" s="11"/>
    </row>
    <row r="57" spans="1:6" x14ac:dyDescent="0.35">
      <c r="A57" s="12"/>
      <c r="B57" s="11"/>
      <c r="C57" s="11"/>
      <c r="D57" s="11"/>
      <c r="E57" s="12"/>
      <c r="F57" s="11"/>
    </row>
    <row r="58" spans="1:6" x14ac:dyDescent="0.35">
      <c r="A58" s="12"/>
      <c r="B58" s="11"/>
      <c r="C58" s="11"/>
      <c r="D58" s="11"/>
      <c r="E58" s="12"/>
      <c r="F58" s="11"/>
    </row>
    <row r="59" spans="1:6" x14ac:dyDescent="0.35">
      <c r="A59" s="12"/>
      <c r="B59" s="11"/>
      <c r="C59" s="11"/>
      <c r="D59" s="11"/>
      <c r="E59" s="12"/>
      <c r="F59" s="11"/>
    </row>
    <row r="60" spans="1:6" x14ac:dyDescent="0.35">
      <c r="A60" s="12"/>
      <c r="B60" s="11"/>
      <c r="C60" s="11"/>
      <c r="D60" s="11"/>
      <c r="E60" s="12"/>
      <c r="F60" s="11"/>
    </row>
    <row r="61" spans="1:6" x14ac:dyDescent="0.35">
      <c r="A61" s="12"/>
      <c r="B61" s="11"/>
      <c r="C61" s="11"/>
      <c r="D61" s="11"/>
      <c r="E61" s="12"/>
      <c r="F61" s="11"/>
    </row>
    <row r="62" spans="1:6" x14ac:dyDescent="0.35">
      <c r="A62" s="12"/>
      <c r="B62" s="11"/>
      <c r="C62" s="11"/>
      <c r="D62" s="11"/>
      <c r="E62" s="12"/>
      <c r="F62" s="11"/>
    </row>
    <row r="63" spans="1:6" x14ac:dyDescent="0.35">
      <c r="A63" s="12"/>
      <c r="B63" s="11"/>
      <c r="C63" s="11"/>
      <c r="D63" s="11"/>
      <c r="E63" s="12"/>
      <c r="F63" s="11"/>
    </row>
    <row r="64" spans="1:6" x14ac:dyDescent="0.35">
      <c r="A64" s="12"/>
      <c r="B64" s="11"/>
      <c r="C64" s="11"/>
      <c r="D64" s="11"/>
      <c r="E64" s="12"/>
      <c r="F64" s="11"/>
    </row>
    <row r="65" spans="1:6" x14ac:dyDescent="0.35">
      <c r="A65" s="12"/>
      <c r="B65" s="11"/>
      <c r="C65" s="11"/>
      <c r="D65" s="11"/>
      <c r="E65" s="12"/>
      <c r="F65" s="11"/>
    </row>
    <row r="66" spans="1:6" x14ac:dyDescent="0.35">
      <c r="A66" s="12"/>
      <c r="B66" s="11"/>
      <c r="C66" s="11"/>
      <c r="D66" s="11"/>
      <c r="E66" s="12"/>
      <c r="F66" s="11"/>
    </row>
    <row r="67" spans="1:6" x14ac:dyDescent="0.35">
      <c r="A67" s="12"/>
      <c r="B67" s="11"/>
      <c r="C67" s="11"/>
      <c r="D67" s="11"/>
      <c r="E67" s="12"/>
      <c r="F67" s="11"/>
    </row>
    <row r="68" spans="1:6" x14ac:dyDescent="0.35">
      <c r="A68" s="12"/>
      <c r="B68" s="11"/>
      <c r="C68" s="11"/>
      <c r="D68" s="11"/>
      <c r="E68" s="12"/>
      <c r="F68" s="11"/>
    </row>
    <row r="69" spans="1:6" x14ac:dyDescent="0.35">
      <c r="A69" s="12"/>
      <c r="B69" s="11"/>
      <c r="C69" s="11"/>
      <c r="D69" s="11"/>
      <c r="E69" s="12"/>
      <c r="F69" s="11"/>
    </row>
    <row r="70" spans="1:6" x14ac:dyDescent="0.35">
      <c r="A70" s="12"/>
      <c r="B70" s="11"/>
      <c r="C70" s="11"/>
      <c r="D70" s="11"/>
      <c r="E70" s="12"/>
      <c r="F70" s="11"/>
    </row>
    <row r="71" spans="1:6" x14ac:dyDescent="0.35">
      <c r="A71" s="12"/>
      <c r="B71" s="11"/>
      <c r="C71" s="11"/>
      <c r="D71" s="11"/>
      <c r="E71" s="12"/>
      <c r="F71" s="11"/>
    </row>
    <row r="72" spans="1:6" x14ac:dyDescent="0.35">
      <c r="A72" s="12"/>
      <c r="B72" s="11"/>
      <c r="C72" s="11"/>
      <c r="D72" s="11"/>
      <c r="E72" s="12"/>
      <c r="F72" s="11"/>
    </row>
    <row r="73" spans="1:6" x14ac:dyDescent="0.35">
      <c r="A73" s="12"/>
      <c r="B73" s="11"/>
      <c r="C73" s="11"/>
      <c r="D73" s="11"/>
      <c r="E73" s="12"/>
      <c r="F73" s="11"/>
    </row>
    <row r="74" spans="1:6" x14ac:dyDescent="0.35">
      <c r="A74" s="12"/>
      <c r="B74" s="11"/>
      <c r="C74" s="11"/>
      <c r="D74" s="11"/>
      <c r="E74" s="12"/>
      <c r="F74" s="11"/>
    </row>
    <row r="75" spans="1:6" x14ac:dyDescent="0.35">
      <c r="A75" s="12"/>
      <c r="B75" s="11"/>
      <c r="C75" s="11"/>
      <c r="D75" s="11"/>
      <c r="E75" s="12"/>
      <c r="F75" s="11"/>
    </row>
    <row r="76" spans="1:6" x14ac:dyDescent="0.35">
      <c r="A76" s="12"/>
      <c r="B76" s="11"/>
      <c r="C76" s="11"/>
      <c r="D76" s="11"/>
      <c r="E76" s="12"/>
      <c r="F76" s="11"/>
    </row>
    <row r="77" spans="1:6" x14ac:dyDescent="0.35">
      <c r="A77" s="12"/>
      <c r="B77" s="11"/>
      <c r="C77" s="11"/>
      <c r="D77" s="11"/>
      <c r="E77" s="12"/>
      <c r="F77" s="11"/>
    </row>
    <row r="78" spans="1:6" x14ac:dyDescent="0.35">
      <c r="A78" s="12"/>
      <c r="B78" s="11"/>
      <c r="C78" s="11"/>
      <c r="D78" s="11"/>
      <c r="E78" s="12"/>
      <c r="F78" s="11"/>
    </row>
    <row r="79" spans="1:6" x14ac:dyDescent="0.35">
      <c r="A79" s="12"/>
      <c r="B79" s="11"/>
      <c r="C79" s="11"/>
      <c r="D79" s="11"/>
      <c r="E79" s="12"/>
      <c r="F79" s="11"/>
    </row>
    <row r="80" spans="1:6" x14ac:dyDescent="0.35">
      <c r="A80" s="12"/>
      <c r="B80" s="11"/>
      <c r="C80" s="11"/>
      <c r="D80" s="11"/>
      <c r="E80" s="12"/>
      <c r="F80" s="11"/>
    </row>
    <row r="81" spans="1:6" x14ac:dyDescent="0.35">
      <c r="A81" s="12"/>
      <c r="B81" s="11"/>
      <c r="C81" s="11"/>
      <c r="D81" s="11"/>
      <c r="E81" s="12"/>
      <c r="F81" s="11"/>
    </row>
    <row r="82" spans="1:6" x14ac:dyDescent="0.35">
      <c r="A82" s="12"/>
      <c r="B82" s="11"/>
      <c r="C82" s="11"/>
      <c r="D82" s="11"/>
      <c r="E82" s="12"/>
      <c r="F82" s="11"/>
    </row>
    <row r="83" spans="1:6" x14ac:dyDescent="0.35">
      <c r="A83" s="12"/>
      <c r="B83" s="11"/>
      <c r="C83" s="11"/>
      <c r="D83" s="11"/>
      <c r="E83" s="12"/>
      <c r="F83" s="11"/>
    </row>
    <row r="84" spans="1:6" x14ac:dyDescent="0.35">
      <c r="A84" s="12"/>
      <c r="B84" s="11"/>
      <c r="C84" s="11"/>
      <c r="D84" s="11"/>
      <c r="E84" s="12"/>
      <c r="F84" s="11"/>
    </row>
    <row r="85" spans="1:6" x14ac:dyDescent="0.35">
      <c r="A85" s="12"/>
      <c r="B85" s="11"/>
      <c r="C85" s="11"/>
      <c r="D85" s="11"/>
      <c r="E85" s="12"/>
      <c r="F85" s="11"/>
    </row>
    <row r="86" spans="1:6" x14ac:dyDescent="0.35">
      <c r="A86" s="12"/>
      <c r="B86" s="11"/>
      <c r="C86" s="11"/>
      <c r="D86" s="11"/>
      <c r="E86" s="12"/>
      <c r="F86" s="11"/>
    </row>
    <row r="87" spans="1:6" x14ac:dyDescent="0.35">
      <c r="A87" s="12"/>
      <c r="B87" s="11"/>
      <c r="C87" s="11"/>
      <c r="D87" s="11"/>
      <c r="E87" s="12"/>
      <c r="F87" s="11"/>
    </row>
    <row r="88" spans="1:6" x14ac:dyDescent="0.35">
      <c r="A88" s="12"/>
      <c r="B88" s="11"/>
      <c r="C88" s="11"/>
      <c r="D88" s="11"/>
      <c r="E88" s="12"/>
      <c r="F88" s="11"/>
    </row>
    <row r="89" spans="1:6" x14ac:dyDescent="0.35">
      <c r="A89" s="12"/>
      <c r="B89" s="11"/>
      <c r="C89" s="11"/>
      <c r="D89" s="11"/>
      <c r="E89" s="12"/>
      <c r="F89" s="11"/>
    </row>
    <row r="90" spans="1:6" x14ac:dyDescent="0.35">
      <c r="A90" s="12"/>
      <c r="B90" s="11"/>
      <c r="C90" s="11"/>
      <c r="D90" s="11"/>
      <c r="E90" s="12"/>
      <c r="F90" s="11"/>
    </row>
    <row r="91" spans="1:6" x14ac:dyDescent="0.35">
      <c r="A91" s="12"/>
      <c r="B91" s="11"/>
      <c r="C91" s="11"/>
      <c r="D91" s="11"/>
      <c r="E91" s="12"/>
      <c r="F91" s="11"/>
    </row>
    <row r="92" spans="1:6" x14ac:dyDescent="0.35">
      <c r="A92" s="12"/>
      <c r="B92" s="11"/>
      <c r="C92" s="11"/>
      <c r="D92" s="11"/>
      <c r="E92" s="12"/>
      <c r="F92" s="11"/>
    </row>
    <row r="93" spans="1:6" x14ac:dyDescent="0.35">
      <c r="A93" s="12"/>
      <c r="B93" s="11"/>
      <c r="C93" s="11"/>
      <c r="D93" s="11"/>
      <c r="E93" s="12"/>
      <c r="F93" s="11"/>
    </row>
    <row r="94" spans="1:6" x14ac:dyDescent="0.35">
      <c r="A94" s="12"/>
      <c r="B94" s="11"/>
      <c r="C94" s="11"/>
      <c r="D94" s="11"/>
      <c r="E94" s="12"/>
      <c r="F94" s="11"/>
    </row>
    <row r="95" spans="1:6" x14ac:dyDescent="0.35">
      <c r="A95" s="12"/>
      <c r="B95" s="11"/>
      <c r="C95" s="11"/>
      <c r="D95" s="11"/>
      <c r="E95" s="12"/>
      <c r="F95" s="11"/>
    </row>
    <row r="96" spans="1:6" x14ac:dyDescent="0.35">
      <c r="A96" s="12"/>
      <c r="B96" s="11"/>
      <c r="C96" s="11"/>
      <c r="D96" s="11"/>
      <c r="E96" s="12"/>
      <c r="F96" s="11"/>
    </row>
    <row r="97" spans="1:6" x14ac:dyDescent="0.35">
      <c r="A97" s="12"/>
      <c r="B97" s="11"/>
      <c r="C97" s="11"/>
      <c r="D97" s="11"/>
      <c r="E97" s="12"/>
      <c r="F97" s="11"/>
    </row>
    <row r="98" spans="1:6" x14ac:dyDescent="0.35">
      <c r="A98" s="12"/>
      <c r="B98" s="11"/>
      <c r="C98" s="11"/>
      <c r="D98" s="11"/>
      <c r="E98" s="12"/>
      <c r="F98" s="11"/>
    </row>
    <row r="99" spans="1:6" x14ac:dyDescent="0.35">
      <c r="A99" s="12"/>
      <c r="B99" s="11"/>
      <c r="C99" s="11"/>
      <c r="D99" s="11"/>
      <c r="E99" s="12"/>
      <c r="F99" s="11"/>
    </row>
    <row r="100" spans="1:6" x14ac:dyDescent="0.35">
      <c r="A100" s="12"/>
      <c r="B100" s="11"/>
      <c r="C100" s="11"/>
      <c r="D100" s="11"/>
      <c r="E100" s="12"/>
      <c r="F100" s="11"/>
    </row>
    <row r="101" spans="1:6" x14ac:dyDescent="0.35">
      <c r="A101" s="12"/>
      <c r="B101" s="11"/>
      <c r="C101" s="11"/>
      <c r="D101" s="11"/>
      <c r="E101" s="12"/>
      <c r="F101" s="11"/>
    </row>
    <row r="102" spans="1:6" x14ac:dyDescent="0.35">
      <c r="A102" s="12"/>
      <c r="B102" s="11"/>
      <c r="C102" s="11"/>
      <c r="D102" s="11"/>
      <c r="E102" s="12"/>
      <c r="F102" s="11"/>
    </row>
    <row r="103" spans="1:6" x14ac:dyDescent="0.35">
      <c r="A103" s="12"/>
      <c r="B103" s="11"/>
      <c r="C103" s="11"/>
      <c r="D103" s="11"/>
      <c r="E103" s="12"/>
      <c r="F103" s="11"/>
    </row>
    <row r="104" spans="1:6" x14ac:dyDescent="0.35">
      <c r="A104" s="12"/>
      <c r="B104" s="11"/>
      <c r="C104" s="11"/>
      <c r="D104" s="11"/>
      <c r="E104" s="12"/>
      <c r="F104" s="11"/>
    </row>
    <row r="105" spans="1:6" x14ac:dyDescent="0.35">
      <c r="A105" s="12"/>
      <c r="B105" s="11"/>
      <c r="C105" s="11"/>
      <c r="D105" s="11"/>
      <c r="E105" s="12"/>
      <c r="F105" s="11"/>
    </row>
    <row r="106" spans="1:6" x14ac:dyDescent="0.35">
      <c r="A106" s="12"/>
      <c r="B106" s="11"/>
      <c r="C106" s="11"/>
      <c r="D106" s="11"/>
      <c r="E106" s="12"/>
      <c r="F106" s="11"/>
    </row>
    <row r="107" spans="1:6" x14ac:dyDescent="0.35">
      <c r="A107" s="12"/>
      <c r="B107" s="11"/>
      <c r="C107" s="11"/>
      <c r="D107" s="11"/>
      <c r="E107" s="12"/>
      <c r="F107" s="11"/>
    </row>
    <row r="108" spans="1:6" x14ac:dyDescent="0.35">
      <c r="A108" s="12"/>
      <c r="B108" s="11"/>
      <c r="C108" s="11"/>
      <c r="D108" s="11"/>
      <c r="E108" s="12"/>
      <c r="F108" s="11"/>
    </row>
    <row r="109" spans="1:6" x14ac:dyDescent="0.35">
      <c r="A109" s="12"/>
      <c r="B109" s="11"/>
      <c r="C109" s="11"/>
      <c r="D109" s="11"/>
      <c r="E109" s="12"/>
      <c r="F109" s="11"/>
    </row>
    <row r="110" spans="1:6" x14ac:dyDescent="0.35">
      <c r="A110" s="12"/>
      <c r="B110" s="11"/>
      <c r="C110" s="11"/>
      <c r="D110" s="11"/>
      <c r="E110" s="12"/>
      <c r="F110" s="11"/>
    </row>
    <row r="111" spans="1:6" x14ac:dyDescent="0.35">
      <c r="A111" s="12"/>
      <c r="B111" s="11"/>
      <c r="C111" s="11"/>
      <c r="D111" s="11"/>
      <c r="E111" s="12"/>
      <c r="F111" s="11"/>
    </row>
    <row r="112" spans="1:6" x14ac:dyDescent="0.35">
      <c r="A112" s="12"/>
      <c r="B112" s="11"/>
      <c r="C112" s="11"/>
      <c r="D112" s="11"/>
      <c r="E112" s="12"/>
      <c r="F112" s="11"/>
    </row>
    <row r="113" spans="1:6" x14ac:dyDescent="0.35">
      <c r="A113" s="12"/>
      <c r="B113" s="11"/>
      <c r="C113" s="11"/>
      <c r="D113" s="11"/>
      <c r="E113" s="12"/>
      <c r="F113" s="11"/>
    </row>
    <row r="114" spans="1:6" x14ac:dyDescent="0.35">
      <c r="A114" s="12"/>
      <c r="B114" s="11"/>
      <c r="C114" s="11"/>
      <c r="D114" s="11"/>
      <c r="E114" s="12"/>
      <c r="F114" s="11"/>
    </row>
    <row r="115" spans="1:6" x14ac:dyDescent="0.35">
      <c r="A115" s="12"/>
      <c r="B115" s="11"/>
      <c r="C115" s="11"/>
      <c r="D115" s="11"/>
      <c r="E115" s="12"/>
      <c r="F115" s="11"/>
    </row>
    <row r="116" spans="1:6" x14ac:dyDescent="0.35">
      <c r="A116" s="12"/>
      <c r="B116" s="11"/>
      <c r="C116" s="11"/>
      <c r="D116" s="11"/>
      <c r="E116" s="12"/>
      <c r="F116" s="11"/>
    </row>
    <row r="117" spans="1:6" x14ac:dyDescent="0.35">
      <c r="A117" s="12"/>
      <c r="B117" s="11"/>
      <c r="C117" s="11"/>
      <c r="D117" s="11"/>
      <c r="E117" s="12"/>
      <c r="F117" s="11"/>
    </row>
    <row r="118" spans="1:6" x14ac:dyDescent="0.35">
      <c r="A118" s="12"/>
      <c r="B118" s="11"/>
      <c r="C118" s="11"/>
      <c r="D118" s="11"/>
      <c r="E118" s="12"/>
      <c r="F118" s="11"/>
    </row>
    <row r="119" spans="1:6" x14ac:dyDescent="0.35">
      <c r="A119" s="12"/>
      <c r="B119" s="11"/>
      <c r="C119" s="11"/>
      <c r="D119" s="11"/>
      <c r="E119" s="12"/>
      <c r="F119" s="11"/>
    </row>
    <row r="120" spans="1:6" x14ac:dyDescent="0.35">
      <c r="A120" s="12"/>
      <c r="B120" s="11"/>
      <c r="C120" s="11"/>
      <c r="D120" s="11"/>
      <c r="E120" s="12"/>
      <c r="F120" s="11"/>
    </row>
    <row r="121" spans="1:6" x14ac:dyDescent="0.35">
      <c r="A121" s="12"/>
      <c r="B121" s="11"/>
      <c r="C121" s="11"/>
      <c r="D121" s="11"/>
      <c r="E121" s="12"/>
      <c r="F121" s="11"/>
    </row>
    <row r="122" spans="1:6" x14ac:dyDescent="0.35">
      <c r="A122" s="12"/>
      <c r="B122" s="11"/>
      <c r="C122" s="11"/>
      <c r="D122" s="11"/>
      <c r="E122" s="12"/>
      <c r="F122" s="11"/>
    </row>
    <row r="123" spans="1:6" x14ac:dyDescent="0.35">
      <c r="A123" s="12"/>
      <c r="B123" s="11"/>
      <c r="C123" s="11"/>
      <c r="D123" s="11"/>
      <c r="E123" s="12"/>
      <c r="F123" s="11"/>
    </row>
    <row r="124" spans="1:6" x14ac:dyDescent="0.35">
      <c r="A124" s="12"/>
      <c r="B124" s="11"/>
      <c r="C124" s="11"/>
      <c r="D124" s="11"/>
      <c r="E124" s="12"/>
      <c r="F124" s="11"/>
    </row>
    <row r="125" spans="1:6" x14ac:dyDescent="0.35">
      <c r="A125" s="12"/>
      <c r="B125" s="11"/>
      <c r="C125" s="11"/>
      <c r="D125" s="11"/>
      <c r="E125" s="12"/>
      <c r="F125" s="11"/>
    </row>
    <row r="126" spans="1:6" x14ac:dyDescent="0.35">
      <c r="A126" s="12"/>
      <c r="B126" s="11"/>
      <c r="C126" s="11"/>
      <c r="D126" s="11"/>
      <c r="E126" s="12"/>
      <c r="F126" s="11"/>
    </row>
    <row r="127" spans="1:6" x14ac:dyDescent="0.35">
      <c r="A127" s="12"/>
      <c r="B127" s="11"/>
      <c r="C127" s="11"/>
      <c r="D127" s="11"/>
      <c r="E127" s="12"/>
      <c r="F127" s="11"/>
    </row>
    <row r="128" spans="1:6" x14ac:dyDescent="0.35">
      <c r="A128" s="12"/>
      <c r="B128" s="11"/>
      <c r="C128" s="11"/>
      <c r="D128" s="11"/>
      <c r="E128" s="12"/>
      <c r="F128" s="11"/>
    </row>
    <row r="129" spans="1:6" x14ac:dyDescent="0.35">
      <c r="A129" s="12"/>
      <c r="B129" s="11"/>
      <c r="C129" s="11"/>
      <c r="D129" s="11"/>
      <c r="E129" s="12"/>
      <c r="F129" s="11"/>
    </row>
    <row r="130" spans="1:6" x14ac:dyDescent="0.35">
      <c r="A130" s="12"/>
      <c r="B130" s="11"/>
      <c r="C130" s="11"/>
      <c r="D130" s="11"/>
      <c r="E130" s="12"/>
      <c r="F130" s="11"/>
    </row>
    <row r="131" spans="1:6" x14ac:dyDescent="0.35">
      <c r="A131" s="12"/>
      <c r="B131" s="11"/>
      <c r="C131" s="11"/>
      <c r="D131" s="11"/>
      <c r="E131" s="12"/>
      <c r="F131" s="11"/>
    </row>
    <row r="132" spans="1:6" x14ac:dyDescent="0.35">
      <c r="A132" s="12"/>
      <c r="B132" s="11"/>
      <c r="C132" s="11"/>
      <c r="D132" s="11"/>
      <c r="E132" s="12"/>
      <c r="F132" s="11"/>
    </row>
    <row r="133" spans="1:6" x14ac:dyDescent="0.35">
      <c r="A133" s="12"/>
      <c r="B133" s="11"/>
      <c r="C133" s="11"/>
      <c r="D133" s="11"/>
      <c r="E133" s="12"/>
      <c r="F133" s="11"/>
    </row>
    <row r="134" spans="1:6" x14ac:dyDescent="0.35">
      <c r="A134" s="12"/>
      <c r="B134" s="11"/>
      <c r="C134" s="11"/>
      <c r="D134" s="11"/>
      <c r="E134" s="12"/>
      <c r="F134" s="11"/>
    </row>
    <row r="135" spans="1:6" x14ac:dyDescent="0.35">
      <c r="A135" s="12"/>
      <c r="B135" s="11"/>
      <c r="C135" s="11"/>
      <c r="D135" s="11"/>
      <c r="E135" s="12"/>
      <c r="F135" s="11"/>
    </row>
    <row r="136" spans="1:6" x14ac:dyDescent="0.35">
      <c r="A136" s="12"/>
      <c r="B136" s="11"/>
      <c r="C136" s="11"/>
      <c r="D136" s="11"/>
      <c r="E136" s="12"/>
      <c r="F136" s="11"/>
    </row>
    <row r="137" spans="1:6" x14ac:dyDescent="0.35">
      <c r="A137" s="12"/>
      <c r="B137" s="11"/>
      <c r="C137" s="11"/>
      <c r="D137" s="11"/>
      <c r="E137" s="12"/>
      <c r="F137" s="11"/>
    </row>
    <row r="138" spans="1:6" x14ac:dyDescent="0.35">
      <c r="A138" s="12"/>
      <c r="B138" s="11"/>
      <c r="C138" s="11"/>
      <c r="D138" s="11"/>
      <c r="E138" s="12"/>
      <c r="F138" s="11"/>
    </row>
    <row r="139" spans="1:6" x14ac:dyDescent="0.35">
      <c r="A139" s="12"/>
      <c r="B139" s="11"/>
      <c r="C139" s="11"/>
      <c r="D139" s="11"/>
      <c r="E139" s="12"/>
      <c r="F139" s="11"/>
    </row>
    <row r="140" spans="1:6" x14ac:dyDescent="0.35">
      <c r="A140" s="12"/>
      <c r="B140" s="11"/>
      <c r="C140" s="11"/>
      <c r="D140" s="11"/>
      <c r="E140" s="12"/>
      <c r="F140" s="11"/>
    </row>
    <row r="141" spans="1:6" x14ac:dyDescent="0.35">
      <c r="A141" s="12"/>
      <c r="B141" s="11"/>
      <c r="C141" s="11"/>
      <c r="D141" s="11"/>
      <c r="E141" s="12"/>
      <c r="F141" s="11"/>
    </row>
    <row r="142" spans="1:6" x14ac:dyDescent="0.35">
      <c r="A142" s="12"/>
      <c r="B142" s="11"/>
      <c r="C142" s="11"/>
      <c r="D142" s="11"/>
      <c r="E142" s="12"/>
      <c r="F142" s="11"/>
    </row>
    <row r="143" spans="1:6" x14ac:dyDescent="0.35">
      <c r="A143" s="12"/>
      <c r="B143" s="11"/>
      <c r="C143" s="11"/>
      <c r="D143" s="11"/>
      <c r="E143" s="12"/>
      <c r="F143" s="11"/>
    </row>
    <row r="144" spans="1:6" x14ac:dyDescent="0.35">
      <c r="A144" s="12"/>
      <c r="B144" s="11"/>
      <c r="C144" s="11"/>
      <c r="D144" s="11"/>
      <c r="E144" s="12"/>
      <c r="F144" s="11"/>
    </row>
    <row r="145" spans="1:6" x14ac:dyDescent="0.35">
      <c r="A145" s="12"/>
      <c r="B145" s="11"/>
      <c r="C145" s="11"/>
      <c r="D145" s="11"/>
      <c r="E145" s="12"/>
      <c r="F145" s="11"/>
    </row>
    <row r="146" spans="1:6" x14ac:dyDescent="0.35">
      <c r="A146" s="12"/>
      <c r="B146" s="11"/>
      <c r="C146" s="11"/>
      <c r="D146" s="11"/>
      <c r="E146" s="12"/>
      <c r="F146" s="11"/>
    </row>
    <row r="147" spans="1:6" x14ac:dyDescent="0.35">
      <c r="A147" s="12"/>
      <c r="B147" s="11"/>
      <c r="C147" s="11"/>
      <c r="D147" s="11"/>
      <c r="E147" s="12"/>
      <c r="F147" s="11"/>
    </row>
    <row r="148" spans="1:6" x14ac:dyDescent="0.35">
      <c r="A148" s="12"/>
      <c r="B148" s="11"/>
      <c r="C148" s="11"/>
      <c r="D148" s="11"/>
      <c r="E148" s="12"/>
      <c r="F148" s="11"/>
    </row>
    <row r="149" spans="1:6" x14ac:dyDescent="0.35">
      <c r="A149" s="12"/>
      <c r="B149" s="11"/>
      <c r="C149" s="11"/>
      <c r="D149" s="11"/>
      <c r="E149" s="12"/>
      <c r="F149" s="11"/>
    </row>
    <row r="150" spans="1:6" x14ac:dyDescent="0.35">
      <c r="A150" s="12"/>
      <c r="B150" s="11"/>
      <c r="C150" s="11"/>
      <c r="D150" s="11"/>
      <c r="E150" s="12"/>
      <c r="F150" s="11"/>
    </row>
    <row r="151" spans="1:6" x14ac:dyDescent="0.35">
      <c r="A151" s="12"/>
      <c r="B151" s="11"/>
      <c r="C151" s="11"/>
      <c r="D151" s="11"/>
      <c r="E151" s="12"/>
      <c r="F151" s="11"/>
    </row>
    <row r="152" spans="1:6" x14ac:dyDescent="0.35">
      <c r="A152" s="12"/>
      <c r="B152" s="11"/>
      <c r="C152" s="11"/>
      <c r="D152" s="11"/>
      <c r="E152" s="12"/>
      <c r="F152" s="11"/>
    </row>
    <row r="153" spans="1:6" x14ac:dyDescent="0.35">
      <c r="A153" s="12"/>
      <c r="B153" s="11"/>
      <c r="C153" s="11"/>
      <c r="D153" s="11"/>
      <c r="E153" s="12"/>
      <c r="F153" s="11"/>
    </row>
  </sheetData>
  <sheetProtection sheet="1" objects="1" scenarios="1"/>
  <mergeCells count="2">
    <mergeCell ref="A1:F1"/>
    <mergeCell ref="A2:F2"/>
  </mergeCells>
  <dataValidations count="2">
    <dataValidation type="decimal" allowBlank="1" showInputMessage="1" showErrorMessage="1" errorTitle="Data inválida" error="Digite uma data. Ex.: 15/03/2026" promptTitle="Data" prompt="Quando foi a consulta?" sqref="A4:A153" xr:uid="{777B55A2-2562-44B1-8086-A39526F47093}">
      <formula1>36526</formula1>
      <formula2>62867</formula2>
    </dataValidation>
    <dataValidation type="decimal" allowBlank="1" showInputMessage="1" showErrorMessage="1" errorTitle="Data inválida" error="Digite uma data. Ex.: 15/03/2026" promptTitle="Retorno" prompt="Se marcou retorno, para quando?" sqref="E4:E153" xr:uid="{AAF4E048-5FA6-47A6-B5AE-71DA21D538DA}">
      <formula1>36526</formula1>
      <formula2>62867</formula2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Especialidade" prompt="Escolha na lista (edite na aba Ajustes)." xr:uid="{12F0D771-3D5C-479F-B367-44FC43703D74}">
          <x14:formula1>
            <xm:f>Ajustes!$A$9:$A$22</xm:f>
          </x14:formula1>
          <xm:sqref>B4:B153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CA524-9306-44A4-86E9-C5F1DD623BED}">
  <sheetPr>
    <tabColor rgb="FF9678B4"/>
  </sheetPr>
  <dimension ref="A1:G53"/>
  <sheetViews>
    <sheetView showGridLines="0" workbookViewId="0">
      <pane ySplit="3" topLeftCell="A4" activePane="bottomLeft" state="frozenSplit"/>
      <selection pane="bottomLeft" sqref="A1:G1"/>
    </sheetView>
  </sheetViews>
  <sheetFormatPr defaultRowHeight="15" x14ac:dyDescent="0.35"/>
  <cols>
    <col min="1" max="1" width="18.77734375" style="1" customWidth="1"/>
    <col min="2" max="2" width="10.77734375" style="1" customWidth="1"/>
    <col min="3" max="3" width="18.77734375" style="1" customWidth="1"/>
    <col min="4" max="4" width="12.77734375" style="1" customWidth="1"/>
    <col min="5" max="5" width="14.77734375" style="1" customWidth="1"/>
    <col min="6" max="6" width="11.77734375" style="1" customWidth="1"/>
    <col min="7" max="7" width="26.77734375" style="1" customWidth="1"/>
    <col min="8" max="16384" width="8.88671875" style="1"/>
  </cols>
  <sheetData>
    <row r="1" spans="1:7" ht="30" customHeight="1" x14ac:dyDescent="0.45">
      <c r="A1" s="3" t="s">
        <v>65</v>
      </c>
      <c r="B1" s="4"/>
      <c r="C1" s="4"/>
      <c r="D1" s="4"/>
      <c r="E1" s="4"/>
      <c r="F1" s="4"/>
      <c r="G1" s="4"/>
    </row>
    <row r="2" spans="1:7" x14ac:dyDescent="0.35">
      <c r="A2" s="5" t="s">
        <v>66</v>
      </c>
      <c r="B2" s="2"/>
      <c r="C2" s="2"/>
      <c r="D2" s="2"/>
      <c r="E2" s="2"/>
      <c r="F2" s="2"/>
      <c r="G2" s="2"/>
    </row>
    <row r="3" spans="1:7" ht="22.05" customHeight="1" x14ac:dyDescent="0.35">
      <c r="A3" s="10" t="s">
        <v>67</v>
      </c>
      <c r="B3" s="10" t="s">
        <v>68</v>
      </c>
      <c r="C3" s="10" t="s">
        <v>69</v>
      </c>
      <c r="D3" s="10" t="s">
        <v>70</v>
      </c>
      <c r="E3" s="10" t="s">
        <v>71</v>
      </c>
      <c r="F3" s="10" t="s">
        <v>23</v>
      </c>
      <c r="G3" s="10" t="s">
        <v>72</v>
      </c>
    </row>
    <row r="4" spans="1:7" x14ac:dyDescent="0.35">
      <c r="A4" s="11" t="s">
        <v>73</v>
      </c>
      <c r="B4" s="11" t="s">
        <v>74</v>
      </c>
      <c r="C4" s="11" t="s">
        <v>75</v>
      </c>
      <c r="D4" s="12">
        <v>45658</v>
      </c>
      <c r="E4" s="12"/>
      <c r="F4" s="13" t="str">
        <f ca="1">IF($A4="","",IF($E4="","Ativa",IF($E4&gt;=TODAY(),"Ativa","Encerrada")))</f>
        <v>Ativa</v>
      </c>
      <c r="G4" s="11" t="s">
        <v>76</v>
      </c>
    </row>
    <row r="5" spans="1:7" x14ac:dyDescent="0.35">
      <c r="A5" s="11" t="s">
        <v>77</v>
      </c>
      <c r="B5" s="11" t="s">
        <v>78</v>
      </c>
      <c r="C5" s="11" t="s">
        <v>79</v>
      </c>
      <c r="D5" s="12">
        <v>45900</v>
      </c>
      <c r="E5" s="12"/>
      <c r="F5" s="13" t="str">
        <f ca="1">IF($A5="","",IF($E5="","Ativa",IF($E5&gt;=TODAY(),"Ativa","Encerrada")))</f>
        <v>Ativa</v>
      </c>
      <c r="G5" s="11" t="s">
        <v>80</v>
      </c>
    </row>
    <row r="6" spans="1:7" x14ac:dyDescent="0.35">
      <c r="A6" s="11" t="s">
        <v>81</v>
      </c>
      <c r="B6" s="11" t="s">
        <v>82</v>
      </c>
      <c r="C6" s="11" t="s">
        <v>83</v>
      </c>
      <c r="D6" s="12">
        <v>46060</v>
      </c>
      <c r="E6" s="12">
        <v>46067</v>
      </c>
      <c r="F6" s="13" t="str">
        <f ca="1">IF($A6="","",IF($E6="","Ativa",IF($E6&gt;=TODAY(),"Ativa","Encerrada")))</f>
        <v>Encerrada</v>
      </c>
      <c r="G6" s="11" t="s">
        <v>84</v>
      </c>
    </row>
    <row r="7" spans="1:7" x14ac:dyDescent="0.35">
      <c r="A7" s="11"/>
      <c r="B7" s="11"/>
      <c r="C7" s="11"/>
      <c r="D7" s="12"/>
      <c r="E7" s="12"/>
      <c r="F7" s="13" t="str">
        <f ca="1">IF($A7="","",IF($E7="","Ativa",IF($E7&gt;=TODAY(),"Ativa","Encerrada")))</f>
        <v/>
      </c>
      <c r="G7" s="11"/>
    </row>
    <row r="8" spans="1:7" x14ac:dyDescent="0.35">
      <c r="A8" s="11"/>
      <c r="B8" s="11"/>
      <c r="C8" s="11"/>
      <c r="D8" s="12"/>
      <c r="E8" s="12"/>
      <c r="F8" s="13" t="str">
        <f ca="1">IF($A8="","",IF($E8="","Ativa",IF($E8&gt;=TODAY(),"Ativa","Encerrada")))</f>
        <v/>
      </c>
      <c r="G8" s="11"/>
    </row>
    <row r="9" spans="1:7" x14ac:dyDescent="0.35">
      <c r="A9" s="11"/>
      <c r="B9" s="11"/>
      <c r="C9" s="11"/>
      <c r="D9" s="12"/>
      <c r="E9" s="12"/>
      <c r="F9" s="13" t="str">
        <f ca="1">IF($A9="","",IF($E9="","Ativa",IF($E9&gt;=TODAY(),"Ativa","Encerrada")))</f>
        <v/>
      </c>
      <c r="G9" s="11"/>
    </row>
    <row r="10" spans="1:7" x14ac:dyDescent="0.35">
      <c r="A10" s="11"/>
      <c r="B10" s="11"/>
      <c r="C10" s="11"/>
      <c r="D10" s="12"/>
      <c r="E10" s="12"/>
      <c r="F10" s="13" t="str">
        <f ca="1">IF($A10="","",IF($E10="","Ativa",IF($E10&gt;=TODAY(),"Ativa","Encerrada")))</f>
        <v/>
      </c>
      <c r="G10" s="11"/>
    </row>
    <row r="11" spans="1:7" x14ac:dyDescent="0.35">
      <c r="A11" s="11"/>
      <c r="B11" s="11"/>
      <c r="C11" s="11"/>
      <c r="D11" s="12"/>
      <c r="E11" s="12"/>
      <c r="F11" s="13" t="str">
        <f ca="1">IF($A11="","",IF($E11="","Ativa",IF($E11&gt;=TODAY(),"Ativa","Encerrada")))</f>
        <v/>
      </c>
      <c r="G11" s="11"/>
    </row>
    <row r="12" spans="1:7" x14ac:dyDescent="0.35">
      <c r="A12" s="11"/>
      <c r="B12" s="11"/>
      <c r="C12" s="11"/>
      <c r="D12" s="12"/>
      <c r="E12" s="12"/>
      <c r="F12" s="13" t="str">
        <f ca="1">IF($A12="","",IF($E12="","Ativa",IF($E12&gt;=TODAY(),"Ativa","Encerrada")))</f>
        <v/>
      </c>
      <c r="G12" s="11"/>
    </row>
    <row r="13" spans="1:7" x14ac:dyDescent="0.35">
      <c r="A13" s="11"/>
      <c r="B13" s="11"/>
      <c r="C13" s="11"/>
      <c r="D13" s="12"/>
      <c r="E13" s="12"/>
      <c r="F13" s="13" t="str">
        <f ca="1">IF($A13="","",IF($E13="","Ativa",IF($E13&gt;=TODAY(),"Ativa","Encerrada")))</f>
        <v/>
      </c>
      <c r="G13" s="11"/>
    </row>
    <row r="14" spans="1:7" x14ac:dyDescent="0.35">
      <c r="A14" s="11"/>
      <c r="B14" s="11"/>
      <c r="C14" s="11"/>
      <c r="D14" s="12"/>
      <c r="E14" s="12"/>
      <c r="F14" s="13" t="str">
        <f ca="1">IF($A14="","",IF($E14="","Ativa",IF($E14&gt;=TODAY(),"Ativa","Encerrada")))</f>
        <v/>
      </c>
      <c r="G14" s="11"/>
    </row>
    <row r="15" spans="1:7" x14ac:dyDescent="0.35">
      <c r="A15" s="11"/>
      <c r="B15" s="11"/>
      <c r="C15" s="11"/>
      <c r="D15" s="12"/>
      <c r="E15" s="12"/>
      <c r="F15" s="13" t="str">
        <f ca="1">IF($A15="","",IF($E15="","Ativa",IF($E15&gt;=TODAY(),"Ativa","Encerrada")))</f>
        <v/>
      </c>
      <c r="G15" s="11"/>
    </row>
    <row r="16" spans="1:7" x14ac:dyDescent="0.35">
      <c r="A16" s="11"/>
      <c r="B16" s="11"/>
      <c r="C16" s="11"/>
      <c r="D16" s="12"/>
      <c r="E16" s="12"/>
      <c r="F16" s="13" t="str">
        <f ca="1">IF($A16="","",IF($E16="","Ativa",IF($E16&gt;=TODAY(),"Ativa","Encerrada")))</f>
        <v/>
      </c>
      <c r="G16" s="11"/>
    </row>
    <row r="17" spans="1:7" x14ac:dyDescent="0.35">
      <c r="A17" s="11"/>
      <c r="B17" s="11"/>
      <c r="C17" s="11"/>
      <c r="D17" s="12"/>
      <c r="E17" s="12"/>
      <c r="F17" s="13" t="str">
        <f ca="1">IF($A17="","",IF($E17="","Ativa",IF($E17&gt;=TODAY(),"Ativa","Encerrada")))</f>
        <v/>
      </c>
      <c r="G17" s="11"/>
    </row>
    <row r="18" spans="1:7" x14ac:dyDescent="0.35">
      <c r="A18" s="11"/>
      <c r="B18" s="11"/>
      <c r="C18" s="11"/>
      <c r="D18" s="12"/>
      <c r="E18" s="12"/>
      <c r="F18" s="13" t="str">
        <f ca="1">IF($A18="","",IF($E18="","Ativa",IF($E18&gt;=TODAY(),"Ativa","Encerrada")))</f>
        <v/>
      </c>
      <c r="G18" s="11"/>
    </row>
    <row r="19" spans="1:7" x14ac:dyDescent="0.35">
      <c r="A19" s="11"/>
      <c r="B19" s="11"/>
      <c r="C19" s="11"/>
      <c r="D19" s="12"/>
      <c r="E19" s="12"/>
      <c r="F19" s="13" t="str">
        <f ca="1">IF($A19="","",IF($E19="","Ativa",IF($E19&gt;=TODAY(),"Ativa","Encerrada")))</f>
        <v/>
      </c>
      <c r="G19" s="11"/>
    </row>
    <row r="20" spans="1:7" x14ac:dyDescent="0.35">
      <c r="A20" s="11"/>
      <c r="B20" s="11"/>
      <c r="C20" s="11"/>
      <c r="D20" s="12"/>
      <c r="E20" s="12"/>
      <c r="F20" s="13" t="str">
        <f ca="1">IF($A20="","",IF($E20="","Ativa",IF($E20&gt;=TODAY(),"Ativa","Encerrada")))</f>
        <v/>
      </c>
      <c r="G20" s="11"/>
    </row>
    <row r="21" spans="1:7" x14ac:dyDescent="0.35">
      <c r="A21" s="11"/>
      <c r="B21" s="11"/>
      <c r="C21" s="11"/>
      <c r="D21" s="12"/>
      <c r="E21" s="12"/>
      <c r="F21" s="13" t="str">
        <f ca="1">IF($A21="","",IF($E21="","Ativa",IF($E21&gt;=TODAY(),"Ativa","Encerrada")))</f>
        <v/>
      </c>
      <c r="G21" s="11"/>
    </row>
    <row r="22" spans="1:7" x14ac:dyDescent="0.35">
      <c r="A22" s="11"/>
      <c r="B22" s="11"/>
      <c r="C22" s="11"/>
      <c r="D22" s="12"/>
      <c r="E22" s="12"/>
      <c r="F22" s="13" t="str">
        <f ca="1">IF($A22="","",IF($E22="","Ativa",IF($E22&gt;=TODAY(),"Ativa","Encerrada")))</f>
        <v/>
      </c>
      <c r="G22" s="11"/>
    </row>
    <row r="23" spans="1:7" x14ac:dyDescent="0.35">
      <c r="A23" s="11"/>
      <c r="B23" s="11"/>
      <c r="C23" s="11"/>
      <c r="D23" s="12"/>
      <c r="E23" s="12"/>
      <c r="F23" s="13" t="str">
        <f ca="1">IF($A23="","",IF($E23="","Ativa",IF($E23&gt;=TODAY(),"Ativa","Encerrada")))</f>
        <v/>
      </c>
      <c r="G23" s="11"/>
    </row>
    <row r="24" spans="1:7" x14ac:dyDescent="0.35">
      <c r="A24" s="11"/>
      <c r="B24" s="11"/>
      <c r="C24" s="11"/>
      <c r="D24" s="12"/>
      <c r="E24" s="12"/>
      <c r="F24" s="13" t="str">
        <f ca="1">IF($A24="","",IF($E24="","Ativa",IF($E24&gt;=TODAY(),"Ativa","Encerrada")))</f>
        <v/>
      </c>
      <c r="G24" s="11"/>
    </row>
    <row r="25" spans="1:7" x14ac:dyDescent="0.35">
      <c r="A25" s="11"/>
      <c r="B25" s="11"/>
      <c r="C25" s="11"/>
      <c r="D25" s="12"/>
      <c r="E25" s="12"/>
      <c r="F25" s="13" t="str">
        <f ca="1">IF($A25="","",IF($E25="","Ativa",IF($E25&gt;=TODAY(),"Ativa","Encerrada")))</f>
        <v/>
      </c>
      <c r="G25" s="11"/>
    </row>
    <row r="26" spans="1:7" x14ac:dyDescent="0.35">
      <c r="A26" s="11"/>
      <c r="B26" s="11"/>
      <c r="C26" s="11"/>
      <c r="D26" s="12"/>
      <c r="E26" s="12"/>
      <c r="F26" s="13" t="str">
        <f ca="1">IF($A26="","",IF($E26="","Ativa",IF($E26&gt;=TODAY(),"Ativa","Encerrada")))</f>
        <v/>
      </c>
      <c r="G26" s="11"/>
    </row>
    <row r="27" spans="1:7" x14ac:dyDescent="0.35">
      <c r="A27" s="11"/>
      <c r="B27" s="11"/>
      <c r="C27" s="11"/>
      <c r="D27" s="12"/>
      <c r="E27" s="12"/>
      <c r="F27" s="13" t="str">
        <f ca="1">IF($A27="","",IF($E27="","Ativa",IF($E27&gt;=TODAY(),"Ativa","Encerrada")))</f>
        <v/>
      </c>
      <c r="G27" s="11"/>
    </row>
    <row r="28" spans="1:7" x14ac:dyDescent="0.35">
      <c r="A28" s="11"/>
      <c r="B28" s="11"/>
      <c r="C28" s="11"/>
      <c r="D28" s="12"/>
      <c r="E28" s="12"/>
      <c r="F28" s="13" t="str">
        <f ca="1">IF($A28="","",IF($E28="","Ativa",IF($E28&gt;=TODAY(),"Ativa","Encerrada")))</f>
        <v/>
      </c>
      <c r="G28" s="11"/>
    </row>
    <row r="29" spans="1:7" x14ac:dyDescent="0.35">
      <c r="A29" s="11"/>
      <c r="B29" s="11"/>
      <c r="C29" s="11"/>
      <c r="D29" s="12"/>
      <c r="E29" s="12"/>
      <c r="F29" s="13" t="str">
        <f ca="1">IF($A29="","",IF($E29="","Ativa",IF($E29&gt;=TODAY(),"Ativa","Encerrada")))</f>
        <v/>
      </c>
      <c r="G29" s="11"/>
    </row>
    <row r="30" spans="1:7" x14ac:dyDescent="0.35">
      <c r="A30" s="11"/>
      <c r="B30" s="11"/>
      <c r="C30" s="11"/>
      <c r="D30" s="12"/>
      <c r="E30" s="12"/>
      <c r="F30" s="13" t="str">
        <f ca="1">IF($A30="","",IF($E30="","Ativa",IF($E30&gt;=TODAY(),"Ativa","Encerrada")))</f>
        <v/>
      </c>
      <c r="G30" s="11"/>
    </row>
    <row r="31" spans="1:7" x14ac:dyDescent="0.35">
      <c r="A31" s="11"/>
      <c r="B31" s="11"/>
      <c r="C31" s="11"/>
      <c r="D31" s="12"/>
      <c r="E31" s="12"/>
      <c r="F31" s="13" t="str">
        <f ca="1">IF($A31="","",IF($E31="","Ativa",IF($E31&gt;=TODAY(),"Ativa","Encerrada")))</f>
        <v/>
      </c>
      <c r="G31" s="11"/>
    </row>
    <row r="32" spans="1:7" x14ac:dyDescent="0.35">
      <c r="A32" s="11"/>
      <c r="B32" s="11"/>
      <c r="C32" s="11"/>
      <c r="D32" s="12"/>
      <c r="E32" s="12"/>
      <c r="F32" s="13" t="str">
        <f ca="1">IF($A32="","",IF($E32="","Ativa",IF($E32&gt;=TODAY(),"Ativa","Encerrada")))</f>
        <v/>
      </c>
      <c r="G32" s="11"/>
    </row>
    <row r="33" spans="1:7" x14ac:dyDescent="0.35">
      <c r="A33" s="11"/>
      <c r="B33" s="11"/>
      <c r="C33" s="11"/>
      <c r="D33" s="12"/>
      <c r="E33" s="12"/>
      <c r="F33" s="13" t="str">
        <f ca="1">IF($A33="","",IF($E33="","Ativa",IF($E33&gt;=TODAY(),"Ativa","Encerrada")))</f>
        <v/>
      </c>
      <c r="G33" s="11"/>
    </row>
    <row r="34" spans="1:7" x14ac:dyDescent="0.35">
      <c r="A34" s="11"/>
      <c r="B34" s="11"/>
      <c r="C34" s="11"/>
      <c r="D34" s="12"/>
      <c r="E34" s="12"/>
      <c r="F34" s="13" t="str">
        <f ca="1">IF($A34="","",IF($E34="","Ativa",IF($E34&gt;=TODAY(),"Ativa","Encerrada")))</f>
        <v/>
      </c>
      <c r="G34" s="11"/>
    </row>
    <row r="35" spans="1:7" x14ac:dyDescent="0.35">
      <c r="A35" s="11"/>
      <c r="B35" s="11"/>
      <c r="C35" s="11"/>
      <c r="D35" s="12"/>
      <c r="E35" s="12"/>
      <c r="F35" s="13" t="str">
        <f ca="1">IF($A35="","",IF($E35="","Ativa",IF($E35&gt;=TODAY(),"Ativa","Encerrada")))</f>
        <v/>
      </c>
      <c r="G35" s="11"/>
    </row>
    <row r="36" spans="1:7" x14ac:dyDescent="0.35">
      <c r="A36" s="11"/>
      <c r="B36" s="11"/>
      <c r="C36" s="11"/>
      <c r="D36" s="12"/>
      <c r="E36" s="12"/>
      <c r="F36" s="13" t="str">
        <f ca="1">IF($A36="","",IF($E36="","Ativa",IF($E36&gt;=TODAY(),"Ativa","Encerrada")))</f>
        <v/>
      </c>
      <c r="G36" s="11"/>
    </row>
    <row r="37" spans="1:7" x14ac:dyDescent="0.35">
      <c r="A37" s="11"/>
      <c r="B37" s="11"/>
      <c r="C37" s="11"/>
      <c r="D37" s="12"/>
      <c r="E37" s="12"/>
      <c r="F37" s="13" t="str">
        <f ca="1">IF($A37="","",IF($E37="","Ativa",IF($E37&gt;=TODAY(),"Ativa","Encerrada")))</f>
        <v/>
      </c>
      <c r="G37" s="11"/>
    </row>
    <row r="38" spans="1:7" x14ac:dyDescent="0.35">
      <c r="A38" s="11"/>
      <c r="B38" s="11"/>
      <c r="C38" s="11"/>
      <c r="D38" s="12"/>
      <c r="E38" s="12"/>
      <c r="F38" s="13" t="str">
        <f ca="1">IF($A38="","",IF($E38="","Ativa",IF($E38&gt;=TODAY(),"Ativa","Encerrada")))</f>
        <v/>
      </c>
      <c r="G38" s="11"/>
    </row>
    <row r="39" spans="1:7" x14ac:dyDescent="0.35">
      <c r="A39" s="11"/>
      <c r="B39" s="11"/>
      <c r="C39" s="11"/>
      <c r="D39" s="12"/>
      <c r="E39" s="12"/>
      <c r="F39" s="13" t="str">
        <f ca="1">IF($A39="","",IF($E39="","Ativa",IF($E39&gt;=TODAY(),"Ativa","Encerrada")))</f>
        <v/>
      </c>
      <c r="G39" s="11"/>
    </row>
    <row r="40" spans="1:7" x14ac:dyDescent="0.35">
      <c r="A40" s="11"/>
      <c r="B40" s="11"/>
      <c r="C40" s="11"/>
      <c r="D40" s="12"/>
      <c r="E40" s="12"/>
      <c r="F40" s="13" t="str">
        <f ca="1">IF($A40="","",IF($E40="","Ativa",IF($E40&gt;=TODAY(),"Ativa","Encerrada")))</f>
        <v/>
      </c>
      <c r="G40" s="11"/>
    </row>
    <row r="41" spans="1:7" x14ac:dyDescent="0.35">
      <c r="A41" s="11"/>
      <c r="B41" s="11"/>
      <c r="C41" s="11"/>
      <c r="D41" s="12"/>
      <c r="E41" s="12"/>
      <c r="F41" s="13" t="str">
        <f ca="1">IF($A41="","",IF($E41="","Ativa",IF($E41&gt;=TODAY(),"Ativa","Encerrada")))</f>
        <v/>
      </c>
      <c r="G41" s="11"/>
    </row>
    <row r="42" spans="1:7" x14ac:dyDescent="0.35">
      <c r="A42" s="11"/>
      <c r="B42" s="11"/>
      <c r="C42" s="11"/>
      <c r="D42" s="12"/>
      <c r="E42" s="12"/>
      <c r="F42" s="13" t="str">
        <f ca="1">IF($A42="","",IF($E42="","Ativa",IF($E42&gt;=TODAY(),"Ativa","Encerrada")))</f>
        <v/>
      </c>
      <c r="G42" s="11"/>
    </row>
    <row r="43" spans="1:7" x14ac:dyDescent="0.35">
      <c r="A43" s="11"/>
      <c r="B43" s="11"/>
      <c r="C43" s="11"/>
      <c r="D43" s="12"/>
      <c r="E43" s="12"/>
      <c r="F43" s="13" t="str">
        <f ca="1">IF($A43="","",IF($E43="","Ativa",IF($E43&gt;=TODAY(),"Ativa","Encerrada")))</f>
        <v/>
      </c>
      <c r="G43" s="11"/>
    </row>
    <row r="44" spans="1:7" x14ac:dyDescent="0.35">
      <c r="A44" s="11"/>
      <c r="B44" s="11"/>
      <c r="C44" s="11"/>
      <c r="D44" s="12"/>
      <c r="E44" s="12"/>
      <c r="F44" s="13" t="str">
        <f ca="1">IF($A44="","",IF($E44="","Ativa",IF($E44&gt;=TODAY(),"Ativa","Encerrada")))</f>
        <v/>
      </c>
      <c r="G44" s="11"/>
    </row>
    <row r="45" spans="1:7" x14ac:dyDescent="0.35">
      <c r="A45" s="11"/>
      <c r="B45" s="11"/>
      <c r="C45" s="11"/>
      <c r="D45" s="12"/>
      <c r="E45" s="12"/>
      <c r="F45" s="13" t="str">
        <f ca="1">IF($A45="","",IF($E45="","Ativa",IF($E45&gt;=TODAY(),"Ativa","Encerrada")))</f>
        <v/>
      </c>
      <c r="G45" s="11"/>
    </row>
    <row r="46" spans="1:7" x14ac:dyDescent="0.35">
      <c r="A46" s="11"/>
      <c r="B46" s="11"/>
      <c r="C46" s="11"/>
      <c r="D46" s="12"/>
      <c r="E46" s="12"/>
      <c r="F46" s="13" t="str">
        <f ca="1">IF($A46="","",IF($E46="","Ativa",IF($E46&gt;=TODAY(),"Ativa","Encerrada")))</f>
        <v/>
      </c>
      <c r="G46" s="11"/>
    </row>
    <row r="47" spans="1:7" x14ac:dyDescent="0.35">
      <c r="A47" s="11"/>
      <c r="B47" s="11"/>
      <c r="C47" s="11"/>
      <c r="D47" s="12"/>
      <c r="E47" s="12"/>
      <c r="F47" s="13" t="str">
        <f ca="1">IF($A47="","",IF($E47="","Ativa",IF($E47&gt;=TODAY(),"Ativa","Encerrada")))</f>
        <v/>
      </c>
      <c r="G47" s="11"/>
    </row>
    <row r="48" spans="1:7" x14ac:dyDescent="0.35">
      <c r="A48" s="11"/>
      <c r="B48" s="11"/>
      <c r="C48" s="11"/>
      <c r="D48" s="12"/>
      <c r="E48" s="12"/>
      <c r="F48" s="13" t="str">
        <f ca="1">IF($A48="","",IF($E48="","Ativa",IF($E48&gt;=TODAY(),"Ativa","Encerrada")))</f>
        <v/>
      </c>
      <c r="G48" s="11"/>
    </row>
    <row r="49" spans="1:7" x14ac:dyDescent="0.35">
      <c r="A49" s="11"/>
      <c r="B49" s="11"/>
      <c r="C49" s="11"/>
      <c r="D49" s="12"/>
      <c r="E49" s="12"/>
      <c r="F49" s="13" t="str">
        <f ca="1">IF($A49="","",IF($E49="","Ativa",IF($E49&gt;=TODAY(),"Ativa","Encerrada")))</f>
        <v/>
      </c>
      <c r="G49" s="11"/>
    </row>
    <row r="50" spans="1:7" x14ac:dyDescent="0.35">
      <c r="A50" s="11"/>
      <c r="B50" s="11"/>
      <c r="C50" s="11"/>
      <c r="D50" s="12"/>
      <c r="E50" s="12"/>
      <c r="F50" s="13" t="str">
        <f ca="1">IF($A50="","",IF($E50="","Ativa",IF($E50&gt;=TODAY(),"Ativa","Encerrada")))</f>
        <v/>
      </c>
      <c r="G50" s="11"/>
    </row>
    <row r="51" spans="1:7" x14ac:dyDescent="0.35">
      <c r="A51" s="11"/>
      <c r="B51" s="11"/>
      <c r="C51" s="11"/>
      <c r="D51" s="12"/>
      <c r="E51" s="12"/>
      <c r="F51" s="13" t="str">
        <f ca="1">IF($A51="","",IF($E51="","Ativa",IF($E51&gt;=TODAY(),"Ativa","Encerrada")))</f>
        <v/>
      </c>
      <c r="G51" s="11"/>
    </row>
    <row r="52" spans="1:7" x14ac:dyDescent="0.35">
      <c r="A52" s="11"/>
      <c r="B52" s="11"/>
      <c r="C52" s="11"/>
      <c r="D52" s="12"/>
      <c r="E52" s="12"/>
      <c r="F52" s="13" t="str">
        <f ca="1">IF($A52="","",IF($E52="","Ativa",IF($E52&gt;=TODAY(),"Ativa","Encerrada")))</f>
        <v/>
      </c>
      <c r="G52" s="11"/>
    </row>
    <row r="53" spans="1:7" x14ac:dyDescent="0.35">
      <c r="A53" s="11"/>
      <c r="B53" s="11"/>
      <c r="C53" s="11"/>
      <c r="D53" s="12"/>
      <c r="E53" s="12"/>
      <c r="F53" s="13" t="str">
        <f ca="1">IF($A53="","",IF($E53="","Ativa",IF($E53&gt;=TODAY(),"Ativa","Encerrada")))</f>
        <v/>
      </c>
      <c r="G53" s="11"/>
    </row>
  </sheetData>
  <sheetProtection sheet="1" objects="1" scenarios="1"/>
  <mergeCells count="2">
    <mergeCell ref="A1:G1"/>
    <mergeCell ref="A2:G2"/>
  </mergeCells>
  <conditionalFormatting sqref="F4:F53">
    <cfRule type="expression" dxfId="1" priority="1">
      <formula>$F4="Ativa"</formula>
    </cfRule>
  </conditionalFormatting>
  <dataValidations count="1">
    <dataValidation type="decimal" allowBlank="1" showInputMessage="1" showErrorMessage="1" errorTitle="Data inválida" error="Digite uma data. Ex.: 15/03/2026" promptTitle="Data" prompt="Início ou fim do uso." sqref="D4:E53" xr:uid="{5804D518-6445-42A2-A3EE-C9C5F5A43FA1}">
      <formula1>36526</formula1>
      <formula2>62867</formula2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3FD0-60FE-4933-8EAC-5F1B4446B178}">
  <sheetPr>
    <tabColor rgb="FFA8362C"/>
  </sheetPr>
  <dimension ref="A1:F30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12.77734375" style="1" customWidth="1"/>
    <col min="2" max="2" width="24.77734375" style="1" customWidth="1"/>
    <col min="3" max="3" width="15.77734375" style="1" customWidth="1"/>
    <col min="4" max="4" width="14.77734375" style="1" customWidth="1"/>
    <col min="5" max="5" width="28.77734375" style="1" customWidth="1"/>
    <col min="6" max="6" width="24.77734375" style="1" customWidth="1"/>
    <col min="7" max="16384" width="8.88671875" style="1"/>
  </cols>
  <sheetData>
    <row r="1" spans="1:6" ht="30" customHeight="1" x14ac:dyDescent="0.45">
      <c r="A1" s="3" t="s">
        <v>85</v>
      </c>
      <c r="B1" s="4"/>
      <c r="C1" s="4"/>
      <c r="D1" s="4"/>
      <c r="E1" s="4"/>
      <c r="F1" s="4"/>
    </row>
    <row r="2" spans="1:6" x14ac:dyDescent="0.35">
      <c r="A2" s="5" t="s">
        <v>86</v>
      </c>
      <c r="B2" s="2"/>
      <c r="C2" s="2"/>
      <c r="D2" s="2"/>
      <c r="E2" s="2"/>
      <c r="F2" s="2"/>
    </row>
    <row r="3" spans="1:6" ht="22.05" customHeight="1" x14ac:dyDescent="0.35">
      <c r="A3" s="10" t="s">
        <v>51</v>
      </c>
      <c r="B3" s="10" t="s">
        <v>87</v>
      </c>
      <c r="C3" s="10" t="s">
        <v>88</v>
      </c>
      <c r="D3" s="10" t="s">
        <v>89</v>
      </c>
      <c r="E3" s="10" t="s">
        <v>90</v>
      </c>
      <c r="F3" s="10" t="s">
        <v>56</v>
      </c>
    </row>
    <row r="4" spans="1:6" x14ac:dyDescent="0.35">
      <c r="A4" s="12">
        <v>46085</v>
      </c>
      <c r="B4" s="11" t="s">
        <v>91</v>
      </c>
      <c r="C4" s="11">
        <v>6</v>
      </c>
      <c r="D4" s="11" t="s">
        <v>92</v>
      </c>
      <c r="E4" s="11" t="s">
        <v>93</v>
      </c>
      <c r="F4" s="11" t="s">
        <v>94</v>
      </c>
    </row>
    <row r="5" spans="1:6" x14ac:dyDescent="0.35">
      <c r="A5" s="12">
        <v>46092</v>
      </c>
      <c r="B5" s="11" t="s">
        <v>95</v>
      </c>
      <c r="C5" s="11">
        <v>4</v>
      </c>
      <c r="D5" s="11" t="s">
        <v>96</v>
      </c>
      <c r="E5" s="11" t="s">
        <v>97</v>
      </c>
      <c r="F5" s="11"/>
    </row>
    <row r="6" spans="1:6" x14ac:dyDescent="0.35">
      <c r="A6" s="12">
        <v>46100</v>
      </c>
      <c r="B6" s="11" t="s">
        <v>91</v>
      </c>
      <c r="C6" s="11">
        <v>5</v>
      </c>
      <c r="D6" s="11" t="s">
        <v>98</v>
      </c>
      <c r="E6" s="11" t="s">
        <v>99</v>
      </c>
      <c r="F6" s="11"/>
    </row>
    <row r="7" spans="1:6" x14ac:dyDescent="0.35">
      <c r="A7" s="12"/>
      <c r="B7" s="11"/>
      <c r="C7" s="11"/>
      <c r="D7" s="11"/>
      <c r="E7" s="11"/>
      <c r="F7" s="11"/>
    </row>
    <row r="8" spans="1:6" x14ac:dyDescent="0.35">
      <c r="A8" s="12"/>
      <c r="B8" s="11"/>
      <c r="C8" s="11"/>
      <c r="D8" s="11"/>
      <c r="E8" s="11"/>
      <c r="F8" s="11"/>
    </row>
    <row r="9" spans="1:6" x14ac:dyDescent="0.35">
      <c r="A9" s="12"/>
      <c r="B9" s="11"/>
      <c r="C9" s="11"/>
      <c r="D9" s="11"/>
      <c r="E9" s="11"/>
      <c r="F9" s="11"/>
    </row>
    <row r="10" spans="1:6" x14ac:dyDescent="0.35">
      <c r="A10" s="12"/>
      <c r="B10" s="11"/>
      <c r="C10" s="11"/>
      <c r="D10" s="11"/>
      <c r="E10" s="11"/>
      <c r="F10" s="11"/>
    </row>
    <row r="11" spans="1:6" x14ac:dyDescent="0.35">
      <c r="A11" s="12"/>
      <c r="B11" s="11"/>
      <c r="C11" s="11"/>
      <c r="D11" s="11"/>
      <c r="E11" s="11"/>
      <c r="F11" s="11"/>
    </row>
    <row r="12" spans="1:6" x14ac:dyDescent="0.35">
      <c r="A12" s="12"/>
      <c r="B12" s="11"/>
      <c r="C12" s="11"/>
      <c r="D12" s="11"/>
      <c r="E12" s="11"/>
      <c r="F12" s="11"/>
    </row>
    <row r="13" spans="1:6" x14ac:dyDescent="0.35">
      <c r="A13" s="12"/>
      <c r="B13" s="11"/>
      <c r="C13" s="11"/>
      <c r="D13" s="11"/>
      <c r="E13" s="11"/>
      <c r="F13" s="11"/>
    </row>
    <row r="14" spans="1:6" x14ac:dyDescent="0.35">
      <c r="A14" s="12"/>
      <c r="B14" s="11"/>
      <c r="C14" s="11"/>
      <c r="D14" s="11"/>
      <c r="E14" s="11"/>
      <c r="F14" s="11"/>
    </row>
    <row r="15" spans="1:6" x14ac:dyDescent="0.35">
      <c r="A15" s="12"/>
      <c r="B15" s="11"/>
      <c r="C15" s="11"/>
      <c r="D15" s="11"/>
      <c r="E15" s="11"/>
      <c r="F15" s="11"/>
    </row>
    <row r="16" spans="1:6" x14ac:dyDescent="0.35">
      <c r="A16" s="12"/>
      <c r="B16" s="11"/>
      <c r="C16" s="11"/>
      <c r="D16" s="11"/>
      <c r="E16" s="11"/>
      <c r="F16" s="11"/>
    </row>
    <row r="17" spans="1:6" x14ac:dyDescent="0.35">
      <c r="A17" s="12"/>
      <c r="B17" s="11"/>
      <c r="C17" s="11"/>
      <c r="D17" s="11"/>
      <c r="E17" s="11"/>
      <c r="F17" s="11"/>
    </row>
    <row r="18" spans="1:6" x14ac:dyDescent="0.35">
      <c r="A18" s="12"/>
      <c r="B18" s="11"/>
      <c r="C18" s="11"/>
      <c r="D18" s="11"/>
      <c r="E18" s="11"/>
      <c r="F18" s="11"/>
    </row>
    <row r="19" spans="1:6" x14ac:dyDescent="0.35">
      <c r="A19" s="12"/>
      <c r="B19" s="11"/>
      <c r="C19" s="11"/>
      <c r="D19" s="11"/>
      <c r="E19" s="11"/>
      <c r="F19" s="11"/>
    </row>
    <row r="20" spans="1:6" x14ac:dyDescent="0.35">
      <c r="A20" s="12"/>
      <c r="B20" s="11"/>
      <c r="C20" s="11"/>
      <c r="D20" s="11"/>
      <c r="E20" s="11"/>
      <c r="F20" s="11"/>
    </row>
    <row r="21" spans="1:6" x14ac:dyDescent="0.35">
      <c r="A21" s="12"/>
      <c r="B21" s="11"/>
      <c r="C21" s="11"/>
      <c r="D21" s="11"/>
      <c r="E21" s="11"/>
      <c r="F21" s="11"/>
    </row>
    <row r="22" spans="1:6" x14ac:dyDescent="0.35">
      <c r="A22" s="12"/>
      <c r="B22" s="11"/>
      <c r="C22" s="11"/>
      <c r="D22" s="11"/>
      <c r="E22" s="11"/>
      <c r="F22" s="11"/>
    </row>
    <row r="23" spans="1:6" x14ac:dyDescent="0.35">
      <c r="A23" s="12"/>
      <c r="B23" s="11"/>
      <c r="C23" s="11"/>
      <c r="D23" s="11"/>
      <c r="E23" s="11"/>
      <c r="F23" s="11"/>
    </row>
    <row r="24" spans="1:6" x14ac:dyDescent="0.35">
      <c r="A24" s="12"/>
      <c r="B24" s="11"/>
      <c r="C24" s="11"/>
      <c r="D24" s="11"/>
      <c r="E24" s="11"/>
      <c r="F24" s="11"/>
    </row>
    <row r="25" spans="1:6" x14ac:dyDescent="0.35">
      <c r="A25" s="12"/>
      <c r="B25" s="11"/>
      <c r="C25" s="11"/>
      <c r="D25" s="11"/>
      <c r="E25" s="11"/>
      <c r="F25" s="11"/>
    </row>
    <row r="26" spans="1:6" x14ac:dyDescent="0.35">
      <c r="A26" s="12"/>
      <c r="B26" s="11"/>
      <c r="C26" s="11"/>
      <c r="D26" s="11"/>
      <c r="E26" s="11"/>
      <c r="F26" s="11"/>
    </row>
    <row r="27" spans="1:6" x14ac:dyDescent="0.35">
      <c r="A27" s="12"/>
      <c r="B27" s="11"/>
      <c r="C27" s="11"/>
      <c r="D27" s="11"/>
      <c r="E27" s="11"/>
      <c r="F27" s="11"/>
    </row>
    <row r="28" spans="1:6" x14ac:dyDescent="0.35">
      <c r="A28" s="12"/>
      <c r="B28" s="11"/>
      <c r="C28" s="11"/>
      <c r="D28" s="11"/>
      <c r="E28" s="11"/>
      <c r="F28" s="11"/>
    </row>
    <row r="29" spans="1:6" x14ac:dyDescent="0.35">
      <c r="A29" s="12"/>
      <c r="B29" s="11"/>
      <c r="C29" s="11"/>
      <c r="D29" s="11"/>
      <c r="E29" s="11"/>
      <c r="F29" s="11"/>
    </row>
    <row r="30" spans="1:6" x14ac:dyDescent="0.35">
      <c r="A30" s="12"/>
      <c r="B30" s="11"/>
      <c r="C30" s="11"/>
      <c r="D30" s="11"/>
      <c r="E30" s="11"/>
      <c r="F30" s="11"/>
    </row>
    <row r="31" spans="1:6" x14ac:dyDescent="0.35">
      <c r="A31" s="12"/>
      <c r="B31" s="11"/>
      <c r="C31" s="11"/>
      <c r="D31" s="11"/>
      <c r="E31" s="11"/>
      <c r="F31" s="11"/>
    </row>
    <row r="32" spans="1:6" x14ac:dyDescent="0.35">
      <c r="A32" s="12"/>
      <c r="B32" s="11"/>
      <c r="C32" s="11"/>
      <c r="D32" s="11"/>
      <c r="E32" s="11"/>
      <c r="F32" s="11"/>
    </row>
    <row r="33" spans="1:6" x14ac:dyDescent="0.35">
      <c r="A33" s="12"/>
      <c r="B33" s="11"/>
      <c r="C33" s="11"/>
      <c r="D33" s="11"/>
      <c r="E33" s="11"/>
      <c r="F33" s="11"/>
    </row>
    <row r="34" spans="1:6" x14ac:dyDescent="0.35">
      <c r="A34" s="12"/>
      <c r="B34" s="11"/>
      <c r="C34" s="11"/>
      <c r="D34" s="11"/>
      <c r="E34" s="11"/>
      <c r="F34" s="11"/>
    </row>
    <row r="35" spans="1:6" x14ac:dyDescent="0.35">
      <c r="A35" s="12"/>
      <c r="B35" s="11"/>
      <c r="C35" s="11"/>
      <c r="D35" s="11"/>
      <c r="E35" s="11"/>
      <c r="F35" s="11"/>
    </row>
    <row r="36" spans="1:6" x14ac:dyDescent="0.35">
      <c r="A36" s="12"/>
      <c r="B36" s="11"/>
      <c r="C36" s="11"/>
      <c r="D36" s="11"/>
      <c r="E36" s="11"/>
      <c r="F36" s="11"/>
    </row>
    <row r="37" spans="1:6" x14ac:dyDescent="0.35">
      <c r="A37" s="12"/>
      <c r="B37" s="11"/>
      <c r="C37" s="11"/>
      <c r="D37" s="11"/>
      <c r="E37" s="11"/>
      <c r="F37" s="11"/>
    </row>
    <row r="38" spans="1:6" x14ac:dyDescent="0.35">
      <c r="A38" s="12"/>
      <c r="B38" s="11"/>
      <c r="C38" s="11"/>
      <c r="D38" s="11"/>
      <c r="E38" s="11"/>
      <c r="F38" s="11"/>
    </row>
    <row r="39" spans="1:6" x14ac:dyDescent="0.35">
      <c r="A39" s="12"/>
      <c r="B39" s="11"/>
      <c r="C39" s="11"/>
      <c r="D39" s="11"/>
      <c r="E39" s="11"/>
      <c r="F39" s="11"/>
    </row>
    <row r="40" spans="1:6" x14ac:dyDescent="0.35">
      <c r="A40" s="12"/>
      <c r="B40" s="11"/>
      <c r="C40" s="11"/>
      <c r="D40" s="11"/>
      <c r="E40" s="11"/>
      <c r="F40" s="11"/>
    </row>
    <row r="41" spans="1:6" x14ac:dyDescent="0.35">
      <c r="A41" s="12"/>
      <c r="B41" s="11"/>
      <c r="C41" s="11"/>
      <c r="D41" s="11"/>
      <c r="E41" s="11"/>
      <c r="F41" s="11"/>
    </row>
    <row r="42" spans="1:6" x14ac:dyDescent="0.35">
      <c r="A42" s="12"/>
      <c r="B42" s="11"/>
      <c r="C42" s="11"/>
      <c r="D42" s="11"/>
      <c r="E42" s="11"/>
      <c r="F42" s="11"/>
    </row>
    <row r="43" spans="1:6" x14ac:dyDescent="0.35">
      <c r="A43" s="12"/>
      <c r="B43" s="11"/>
      <c r="C43" s="11"/>
      <c r="D43" s="11"/>
      <c r="E43" s="11"/>
      <c r="F43" s="11"/>
    </row>
    <row r="44" spans="1:6" x14ac:dyDescent="0.35">
      <c r="A44" s="12"/>
      <c r="B44" s="11"/>
      <c r="C44" s="11"/>
      <c r="D44" s="11"/>
      <c r="E44" s="11"/>
      <c r="F44" s="11"/>
    </row>
    <row r="45" spans="1:6" x14ac:dyDescent="0.35">
      <c r="A45" s="12"/>
      <c r="B45" s="11"/>
      <c r="C45" s="11"/>
      <c r="D45" s="11"/>
      <c r="E45" s="11"/>
      <c r="F45" s="11"/>
    </row>
    <row r="46" spans="1:6" x14ac:dyDescent="0.35">
      <c r="A46" s="12"/>
      <c r="B46" s="11"/>
      <c r="C46" s="11"/>
      <c r="D46" s="11"/>
      <c r="E46" s="11"/>
      <c r="F46" s="11"/>
    </row>
    <row r="47" spans="1:6" x14ac:dyDescent="0.35">
      <c r="A47" s="12"/>
      <c r="B47" s="11"/>
      <c r="C47" s="11"/>
      <c r="D47" s="11"/>
      <c r="E47" s="11"/>
      <c r="F47" s="11"/>
    </row>
    <row r="48" spans="1:6" x14ac:dyDescent="0.35">
      <c r="A48" s="12"/>
      <c r="B48" s="11"/>
      <c r="C48" s="11"/>
      <c r="D48" s="11"/>
      <c r="E48" s="11"/>
      <c r="F48" s="11"/>
    </row>
    <row r="49" spans="1:6" x14ac:dyDescent="0.35">
      <c r="A49" s="12"/>
      <c r="B49" s="11"/>
      <c r="C49" s="11"/>
      <c r="D49" s="11"/>
      <c r="E49" s="11"/>
      <c r="F49" s="11"/>
    </row>
    <row r="50" spans="1:6" x14ac:dyDescent="0.35">
      <c r="A50" s="12"/>
      <c r="B50" s="11"/>
      <c r="C50" s="11"/>
      <c r="D50" s="11"/>
      <c r="E50" s="11"/>
      <c r="F50" s="11"/>
    </row>
    <row r="51" spans="1:6" x14ac:dyDescent="0.35">
      <c r="A51" s="12"/>
      <c r="B51" s="11"/>
      <c r="C51" s="11"/>
      <c r="D51" s="11"/>
      <c r="E51" s="11"/>
      <c r="F51" s="11"/>
    </row>
    <row r="52" spans="1:6" x14ac:dyDescent="0.35">
      <c r="A52" s="12"/>
      <c r="B52" s="11"/>
      <c r="C52" s="11"/>
      <c r="D52" s="11"/>
      <c r="E52" s="11"/>
      <c r="F52" s="11"/>
    </row>
    <row r="53" spans="1:6" x14ac:dyDescent="0.35">
      <c r="A53" s="12"/>
      <c r="B53" s="11"/>
      <c r="C53" s="11"/>
      <c r="D53" s="11"/>
      <c r="E53" s="11"/>
      <c r="F53" s="11"/>
    </row>
    <row r="54" spans="1:6" x14ac:dyDescent="0.35">
      <c r="A54" s="12"/>
      <c r="B54" s="11"/>
      <c r="C54" s="11"/>
      <c r="D54" s="11"/>
      <c r="E54" s="11"/>
      <c r="F54" s="11"/>
    </row>
    <row r="55" spans="1:6" x14ac:dyDescent="0.35">
      <c r="A55" s="12"/>
      <c r="B55" s="11"/>
      <c r="C55" s="11"/>
      <c r="D55" s="11"/>
      <c r="E55" s="11"/>
      <c r="F55" s="11"/>
    </row>
    <row r="56" spans="1:6" x14ac:dyDescent="0.35">
      <c r="A56" s="12"/>
      <c r="B56" s="11"/>
      <c r="C56" s="11"/>
      <c r="D56" s="11"/>
      <c r="E56" s="11"/>
      <c r="F56" s="11"/>
    </row>
    <row r="57" spans="1:6" x14ac:dyDescent="0.35">
      <c r="A57" s="12"/>
      <c r="B57" s="11"/>
      <c r="C57" s="11"/>
      <c r="D57" s="11"/>
      <c r="E57" s="11"/>
      <c r="F57" s="11"/>
    </row>
    <row r="58" spans="1:6" x14ac:dyDescent="0.35">
      <c r="A58" s="12"/>
      <c r="B58" s="11"/>
      <c r="C58" s="11"/>
      <c r="D58" s="11"/>
      <c r="E58" s="11"/>
      <c r="F58" s="11"/>
    </row>
    <row r="59" spans="1:6" x14ac:dyDescent="0.35">
      <c r="A59" s="12"/>
      <c r="B59" s="11"/>
      <c r="C59" s="11"/>
      <c r="D59" s="11"/>
      <c r="E59" s="11"/>
      <c r="F59" s="11"/>
    </row>
    <row r="60" spans="1:6" x14ac:dyDescent="0.35">
      <c r="A60" s="12"/>
      <c r="B60" s="11"/>
      <c r="C60" s="11"/>
      <c r="D60" s="11"/>
      <c r="E60" s="11"/>
      <c r="F60" s="11"/>
    </row>
    <row r="61" spans="1:6" x14ac:dyDescent="0.35">
      <c r="A61" s="12"/>
      <c r="B61" s="11"/>
      <c r="C61" s="11"/>
      <c r="D61" s="11"/>
      <c r="E61" s="11"/>
      <c r="F61" s="11"/>
    </row>
    <row r="62" spans="1:6" x14ac:dyDescent="0.35">
      <c r="A62" s="12"/>
      <c r="B62" s="11"/>
      <c r="C62" s="11"/>
      <c r="D62" s="11"/>
      <c r="E62" s="11"/>
      <c r="F62" s="11"/>
    </row>
    <row r="63" spans="1:6" x14ac:dyDescent="0.35">
      <c r="A63" s="12"/>
      <c r="B63" s="11"/>
      <c r="C63" s="11"/>
      <c r="D63" s="11"/>
      <c r="E63" s="11"/>
      <c r="F63" s="11"/>
    </row>
    <row r="64" spans="1:6" x14ac:dyDescent="0.35">
      <c r="A64" s="12"/>
      <c r="B64" s="11"/>
      <c r="C64" s="11"/>
      <c r="D64" s="11"/>
      <c r="E64" s="11"/>
      <c r="F64" s="11"/>
    </row>
    <row r="65" spans="1:6" x14ac:dyDescent="0.35">
      <c r="A65" s="12"/>
      <c r="B65" s="11"/>
      <c r="C65" s="11"/>
      <c r="D65" s="11"/>
      <c r="E65" s="11"/>
      <c r="F65" s="11"/>
    </row>
    <row r="66" spans="1:6" x14ac:dyDescent="0.35">
      <c r="A66" s="12"/>
      <c r="B66" s="11"/>
      <c r="C66" s="11"/>
      <c r="D66" s="11"/>
      <c r="E66" s="11"/>
      <c r="F66" s="11"/>
    </row>
    <row r="67" spans="1:6" x14ac:dyDescent="0.35">
      <c r="A67" s="12"/>
      <c r="B67" s="11"/>
      <c r="C67" s="11"/>
      <c r="D67" s="11"/>
      <c r="E67" s="11"/>
      <c r="F67" s="11"/>
    </row>
    <row r="68" spans="1:6" x14ac:dyDescent="0.35">
      <c r="A68" s="12"/>
      <c r="B68" s="11"/>
      <c r="C68" s="11"/>
      <c r="D68" s="11"/>
      <c r="E68" s="11"/>
      <c r="F68" s="11"/>
    </row>
    <row r="69" spans="1:6" x14ac:dyDescent="0.35">
      <c r="A69" s="12"/>
      <c r="B69" s="11"/>
      <c r="C69" s="11"/>
      <c r="D69" s="11"/>
      <c r="E69" s="11"/>
      <c r="F69" s="11"/>
    </row>
    <row r="70" spans="1:6" x14ac:dyDescent="0.35">
      <c r="A70" s="12"/>
      <c r="B70" s="11"/>
      <c r="C70" s="11"/>
      <c r="D70" s="11"/>
      <c r="E70" s="11"/>
      <c r="F70" s="11"/>
    </row>
    <row r="71" spans="1:6" x14ac:dyDescent="0.35">
      <c r="A71" s="12"/>
      <c r="B71" s="11"/>
      <c r="C71" s="11"/>
      <c r="D71" s="11"/>
      <c r="E71" s="11"/>
      <c r="F71" s="11"/>
    </row>
    <row r="72" spans="1:6" x14ac:dyDescent="0.35">
      <c r="A72" s="12"/>
      <c r="B72" s="11"/>
      <c r="C72" s="11"/>
      <c r="D72" s="11"/>
      <c r="E72" s="11"/>
      <c r="F72" s="11"/>
    </row>
    <row r="73" spans="1:6" x14ac:dyDescent="0.35">
      <c r="A73" s="12"/>
      <c r="B73" s="11"/>
      <c r="C73" s="11"/>
      <c r="D73" s="11"/>
      <c r="E73" s="11"/>
      <c r="F73" s="11"/>
    </row>
    <row r="74" spans="1:6" x14ac:dyDescent="0.35">
      <c r="A74" s="12"/>
      <c r="B74" s="11"/>
      <c r="C74" s="11"/>
      <c r="D74" s="11"/>
      <c r="E74" s="11"/>
      <c r="F74" s="11"/>
    </row>
    <row r="75" spans="1:6" x14ac:dyDescent="0.35">
      <c r="A75" s="12"/>
      <c r="B75" s="11"/>
      <c r="C75" s="11"/>
      <c r="D75" s="11"/>
      <c r="E75" s="11"/>
      <c r="F75" s="11"/>
    </row>
    <row r="76" spans="1:6" x14ac:dyDescent="0.35">
      <c r="A76" s="12"/>
      <c r="B76" s="11"/>
      <c r="C76" s="11"/>
      <c r="D76" s="11"/>
      <c r="E76" s="11"/>
      <c r="F76" s="11"/>
    </row>
    <row r="77" spans="1:6" x14ac:dyDescent="0.35">
      <c r="A77" s="12"/>
      <c r="B77" s="11"/>
      <c r="C77" s="11"/>
      <c r="D77" s="11"/>
      <c r="E77" s="11"/>
      <c r="F77" s="11"/>
    </row>
    <row r="78" spans="1:6" x14ac:dyDescent="0.35">
      <c r="A78" s="12"/>
      <c r="B78" s="11"/>
      <c r="C78" s="11"/>
      <c r="D78" s="11"/>
      <c r="E78" s="11"/>
      <c r="F78" s="11"/>
    </row>
    <row r="79" spans="1:6" x14ac:dyDescent="0.35">
      <c r="A79" s="12"/>
      <c r="B79" s="11"/>
      <c r="C79" s="11"/>
      <c r="D79" s="11"/>
      <c r="E79" s="11"/>
      <c r="F79" s="11"/>
    </row>
    <row r="80" spans="1:6" x14ac:dyDescent="0.35">
      <c r="A80" s="12"/>
      <c r="B80" s="11"/>
      <c r="C80" s="11"/>
      <c r="D80" s="11"/>
      <c r="E80" s="11"/>
      <c r="F80" s="11"/>
    </row>
    <row r="81" spans="1:6" x14ac:dyDescent="0.35">
      <c r="A81" s="12"/>
      <c r="B81" s="11"/>
      <c r="C81" s="11"/>
      <c r="D81" s="11"/>
      <c r="E81" s="11"/>
      <c r="F81" s="11"/>
    </row>
    <row r="82" spans="1:6" x14ac:dyDescent="0.35">
      <c r="A82" s="12"/>
      <c r="B82" s="11"/>
      <c r="C82" s="11"/>
      <c r="D82" s="11"/>
      <c r="E82" s="11"/>
      <c r="F82" s="11"/>
    </row>
    <row r="83" spans="1:6" x14ac:dyDescent="0.35">
      <c r="A83" s="12"/>
      <c r="B83" s="11"/>
      <c r="C83" s="11"/>
      <c r="D83" s="11"/>
      <c r="E83" s="11"/>
      <c r="F83" s="11"/>
    </row>
    <row r="84" spans="1:6" x14ac:dyDescent="0.35">
      <c r="A84" s="12"/>
      <c r="B84" s="11"/>
      <c r="C84" s="11"/>
      <c r="D84" s="11"/>
      <c r="E84" s="11"/>
      <c r="F84" s="11"/>
    </row>
    <row r="85" spans="1:6" x14ac:dyDescent="0.35">
      <c r="A85" s="12"/>
      <c r="B85" s="11"/>
      <c r="C85" s="11"/>
      <c r="D85" s="11"/>
      <c r="E85" s="11"/>
      <c r="F85" s="11"/>
    </row>
    <row r="86" spans="1:6" x14ac:dyDescent="0.35">
      <c r="A86" s="12"/>
      <c r="B86" s="11"/>
      <c r="C86" s="11"/>
      <c r="D86" s="11"/>
      <c r="E86" s="11"/>
      <c r="F86" s="11"/>
    </row>
    <row r="87" spans="1:6" x14ac:dyDescent="0.35">
      <c r="A87" s="12"/>
      <c r="B87" s="11"/>
      <c r="C87" s="11"/>
      <c r="D87" s="11"/>
      <c r="E87" s="11"/>
      <c r="F87" s="11"/>
    </row>
    <row r="88" spans="1:6" x14ac:dyDescent="0.35">
      <c r="A88" s="12"/>
      <c r="B88" s="11"/>
      <c r="C88" s="11"/>
      <c r="D88" s="11"/>
      <c r="E88" s="11"/>
      <c r="F88" s="11"/>
    </row>
    <row r="89" spans="1:6" x14ac:dyDescent="0.35">
      <c r="A89" s="12"/>
      <c r="B89" s="11"/>
      <c r="C89" s="11"/>
      <c r="D89" s="11"/>
      <c r="E89" s="11"/>
      <c r="F89" s="11"/>
    </row>
    <row r="90" spans="1:6" x14ac:dyDescent="0.35">
      <c r="A90" s="12"/>
      <c r="B90" s="11"/>
      <c r="C90" s="11"/>
      <c r="D90" s="11"/>
      <c r="E90" s="11"/>
      <c r="F90" s="11"/>
    </row>
    <row r="91" spans="1:6" x14ac:dyDescent="0.35">
      <c r="A91" s="12"/>
      <c r="B91" s="11"/>
      <c r="C91" s="11"/>
      <c r="D91" s="11"/>
      <c r="E91" s="11"/>
      <c r="F91" s="11"/>
    </row>
    <row r="92" spans="1:6" x14ac:dyDescent="0.35">
      <c r="A92" s="12"/>
      <c r="B92" s="11"/>
      <c r="C92" s="11"/>
      <c r="D92" s="11"/>
      <c r="E92" s="11"/>
      <c r="F92" s="11"/>
    </row>
    <row r="93" spans="1:6" x14ac:dyDescent="0.35">
      <c r="A93" s="12"/>
      <c r="B93" s="11"/>
      <c r="C93" s="11"/>
      <c r="D93" s="11"/>
      <c r="E93" s="11"/>
      <c r="F93" s="11"/>
    </row>
    <row r="94" spans="1:6" x14ac:dyDescent="0.35">
      <c r="A94" s="12"/>
      <c r="B94" s="11"/>
      <c r="C94" s="11"/>
      <c r="D94" s="11"/>
      <c r="E94" s="11"/>
      <c r="F94" s="11"/>
    </row>
    <row r="95" spans="1:6" x14ac:dyDescent="0.35">
      <c r="A95" s="12"/>
      <c r="B95" s="11"/>
      <c r="C95" s="11"/>
      <c r="D95" s="11"/>
      <c r="E95" s="11"/>
      <c r="F95" s="11"/>
    </row>
    <row r="96" spans="1:6" x14ac:dyDescent="0.35">
      <c r="A96" s="12"/>
      <c r="B96" s="11"/>
      <c r="C96" s="11"/>
      <c r="D96" s="11"/>
      <c r="E96" s="11"/>
      <c r="F96" s="11"/>
    </row>
    <row r="97" spans="1:6" x14ac:dyDescent="0.35">
      <c r="A97" s="12"/>
      <c r="B97" s="11"/>
      <c r="C97" s="11"/>
      <c r="D97" s="11"/>
      <c r="E97" s="11"/>
      <c r="F97" s="11"/>
    </row>
    <row r="98" spans="1:6" x14ac:dyDescent="0.35">
      <c r="A98" s="12"/>
      <c r="B98" s="11"/>
      <c r="C98" s="11"/>
      <c r="D98" s="11"/>
      <c r="E98" s="11"/>
      <c r="F98" s="11"/>
    </row>
    <row r="99" spans="1:6" x14ac:dyDescent="0.35">
      <c r="A99" s="12"/>
      <c r="B99" s="11"/>
      <c r="C99" s="11"/>
      <c r="D99" s="11"/>
      <c r="E99" s="11"/>
      <c r="F99" s="11"/>
    </row>
    <row r="100" spans="1:6" x14ac:dyDescent="0.35">
      <c r="A100" s="12"/>
      <c r="B100" s="11"/>
      <c r="C100" s="11"/>
      <c r="D100" s="11"/>
      <c r="E100" s="11"/>
      <c r="F100" s="11"/>
    </row>
    <row r="101" spans="1:6" x14ac:dyDescent="0.35">
      <c r="A101" s="12"/>
      <c r="B101" s="11"/>
      <c r="C101" s="11"/>
      <c r="D101" s="11"/>
      <c r="E101" s="11"/>
      <c r="F101" s="11"/>
    </row>
    <row r="102" spans="1:6" x14ac:dyDescent="0.35">
      <c r="A102" s="12"/>
      <c r="B102" s="11"/>
      <c r="C102" s="11"/>
      <c r="D102" s="11"/>
      <c r="E102" s="11"/>
      <c r="F102" s="11"/>
    </row>
    <row r="103" spans="1:6" x14ac:dyDescent="0.35">
      <c r="A103" s="12"/>
      <c r="B103" s="11"/>
      <c r="C103" s="11"/>
      <c r="D103" s="11"/>
      <c r="E103" s="11"/>
      <c r="F103" s="11"/>
    </row>
    <row r="104" spans="1:6" x14ac:dyDescent="0.35">
      <c r="A104" s="12"/>
      <c r="B104" s="11"/>
      <c r="C104" s="11"/>
      <c r="D104" s="11"/>
      <c r="E104" s="11"/>
      <c r="F104" s="11"/>
    </row>
    <row r="105" spans="1:6" x14ac:dyDescent="0.35">
      <c r="A105" s="12"/>
      <c r="B105" s="11"/>
      <c r="C105" s="11"/>
      <c r="D105" s="11"/>
      <c r="E105" s="11"/>
      <c r="F105" s="11"/>
    </row>
    <row r="106" spans="1:6" x14ac:dyDescent="0.35">
      <c r="A106" s="12"/>
      <c r="B106" s="11"/>
      <c r="C106" s="11"/>
      <c r="D106" s="11"/>
      <c r="E106" s="11"/>
      <c r="F106" s="11"/>
    </row>
    <row r="107" spans="1:6" x14ac:dyDescent="0.35">
      <c r="A107" s="12"/>
      <c r="B107" s="11"/>
      <c r="C107" s="11"/>
      <c r="D107" s="11"/>
      <c r="E107" s="11"/>
      <c r="F107" s="11"/>
    </row>
    <row r="108" spans="1:6" x14ac:dyDescent="0.35">
      <c r="A108" s="12"/>
      <c r="B108" s="11"/>
      <c r="C108" s="11"/>
      <c r="D108" s="11"/>
      <c r="E108" s="11"/>
      <c r="F108" s="11"/>
    </row>
    <row r="109" spans="1:6" x14ac:dyDescent="0.35">
      <c r="A109" s="12"/>
      <c r="B109" s="11"/>
      <c r="C109" s="11"/>
      <c r="D109" s="11"/>
      <c r="E109" s="11"/>
      <c r="F109" s="11"/>
    </row>
    <row r="110" spans="1:6" x14ac:dyDescent="0.35">
      <c r="A110" s="12"/>
      <c r="B110" s="11"/>
      <c r="C110" s="11"/>
      <c r="D110" s="11"/>
      <c r="E110" s="11"/>
      <c r="F110" s="11"/>
    </row>
    <row r="111" spans="1:6" x14ac:dyDescent="0.35">
      <c r="A111" s="12"/>
      <c r="B111" s="11"/>
      <c r="C111" s="11"/>
      <c r="D111" s="11"/>
      <c r="E111" s="11"/>
      <c r="F111" s="11"/>
    </row>
    <row r="112" spans="1:6" x14ac:dyDescent="0.35">
      <c r="A112" s="12"/>
      <c r="B112" s="11"/>
      <c r="C112" s="11"/>
      <c r="D112" s="11"/>
      <c r="E112" s="11"/>
      <c r="F112" s="11"/>
    </row>
    <row r="113" spans="1:6" x14ac:dyDescent="0.35">
      <c r="A113" s="12"/>
      <c r="B113" s="11"/>
      <c r="C113" s="11"/>
      <c r="D113" s="11"/>
      <c r="E113" s="11"/>
      <c r="F113" s="11"/>
    </row>
    <row r="114" spans="1:6" x14ac:dyDescent="0.35">
      <c r="A114" s="12"/>
      <c r="B114" s="11"/>
      <c r="C114" s="11"/>
      <c r="D114" s="11"/>
      <c r="E114" s="11"/>
      <c r="F114" s="11"/>
    </row>
    <row r="115" spans="1:6" x14ac:dyDescent="0.35">
      <c r="A115" s="12"/>
      <c r="B115" s="11"/>
      <c r="C115" s="11"/>
      <c r="D115" s="11"/>
      <c r="E115" s="11"/>
      <c r="F115" s="11"/>
    </row>
    <row r="116" spans="1:6" x14ac:dyDescent="0.35">
      <c r="A116" s="12"/>
      <c r="B116" s="11"/>
      <c r="C116" s="11"/>
      <c r="D116" s="11"/>
      <c r="E116" s="11"/>
      <c r="F116" s="11"/>
    </row>
    <row r="117" spans="1:6" x14ac:dyDescent="0.35">
      <c r="A117" s="12"/>
      <c r="B117" s="11"/>
      <c r="C117" s="11"/>
      <c r="D117" s="11"/>
      <c r="E117" s="11"/>
      <c r="F117" s="11"/>
    </row>
    <row r="118" spans="1:6" x14ac:dyDescent="0.35">
      <c r="A118" s="12"/>
      <c r="B118" s="11"/>
      <c r="C118" s="11"/>
      <c r="D118" s="11"/>
      <c r="E118" s="11"/>
      <c r="F118" s="11"/>
    </row>
    <row r="119" spans="1:6" x14ac:dyDescent="0.35">
      <c r="A119" s="12"/>
      <c r="B119" s="11"/>
      <c r="C119" s="11"/>
      <c r="D119" s="11"/>
      <c r="E119" s="11"/>
      <c r="F119" s="11"/>
    </row>
    <row r="120" spans="1:6" x14ac:dyDescent="0.35">
      <c r="A120" s="12"/>
      <c r="B120" s="11"/>
      <c r="C120" s="11"/>
      <c r="D120" s="11"/>
      <c r="E120" s="11"/>
      <c r="F120" s="11"/>
    </row>
    <row r="121" spans="1:6" x14ac:dyDescent="0.35">
      <c r="A121" s="12"/>
      <c r="B121" s="11"/>
      <c r="C121" s="11"/>
      <c r="D121" s="11"/>
      <c r="E121" s="11"/>
      <c r="F121" s="11"/>
    </row>
    <row r="122" spans="1:6" x14ac:dyDescent="0.35">
      <c r="A122" s="12"/>
      <c r="B122" s="11"/>
      <c r="C122" s="11"/>
      <c r="D122" s="11"/>
      <c r="E122" s="11"/>
      <c r="F122" s="11"/>
    </row>
    <row r="123" spans="1:6" x14ac:dyDescent="0.35">
      <c r="A123" s="12"/>
      <c r="B123" s="11"/>
      <c r="C123" s="11"/>
      <c r="D123" s="11"/>
      <c r="E123" s="11"/>
      <c r="F123" s="11"/>
    </row>
    <row r="124" spans="1:6" x14ac:dyDescent="0.35">
      <c r="A124" s="12"/>
      <c r="B124" s="11"/>
      <c r="C124" s="11"/>
      <c r="D124" s="11"/>
      <c r="E124" s="11"/>
      <c r="F124" s="11"/>
    </row>
    <row r="125" spans="1:6" x14ac:dyDescent="0.35">
      <c r="A125" s="12"/>
      <c r="B125" s="11"/>
      <c r="C125" s="11"/>
      <c r="D125" s="11"/>
      <c r="E125" s="11"/>
      <c r="F125" s="11"/>
    </row>
    <row r="126" spans="1:6" x14ac:dyDescent="0.35">
      <c r="A126" s="12"/>
      <c r="B126" s="11"/>
      <c r="C126" s="11"/>
      <c r="D126" s="11"/>
      <c r="E126" s="11"/>
      <c r="F126" s="11"/>
    </row>
    <row r="127" spans="1:6" x14ac:dyDescent="0.35">
      <c r="A127" s="12"/>
      <c r="B127" s="11"/>
      <c r="C127" s="11"/>
      <c r="D127" s="11"/>
      <c r="E127" s="11"/>
      <c r="F127" s="11"/>
    </row>
    <row r="128" spans="1:6" x14ac:dyDescent="0.35">
      <c r="A128" s="12"/>
      <c r="B128" s="11"/>
      <c r="C128" s="11"/>
      <c r="D128" s="11"/>
      <c r="E128" s="11"/>
      <c r="F128" s="11"/>
    </row>
    <row r="129" spans="1:6" x14ac:dyDescent="0.35">
      <c r="A129" s="12"/>
      <c r="B129" s="11"/>
      <c r="C129" s="11"/>
      <c r="D129" s="11"/>
      <c r="E129" s="11"/>
      <c r="F129" s="11"/>
    </row>
    <row r="130" spans="1:6" x14ac:dyDescent="0.35">
      <c r="A130" s="12"/>
      <c r="B130" s="11"/>
      <c r="C130" s="11"/>
      <c r="D130" s="11"/>
      <c r="E130" s="11"/>
      <c r="F130" s="11"/>
    </row>
    <row r="131" spans="1:6" x14ac:dyDescent="0.35">
      <c r="A131" s="12"/>
      <c r="B131" s="11"/>
      <c r="C131" s="11"/>
      <c r="D131" s="11"/>
      <c r="E131" s="11"/>
      <c r="F131" s="11"/>
    </row>
    <row r="132" spans="1:6" x14ac:dyDescent="0.35">
      <c r="A132" s="12"/>
      <c r="B132" s="11"/>
      <c r="C132" s="11"/>
      <c r="D132" s="11"/>
      <c r="E132" s="11"/>
      <c r="F132" s="11"/>
    </row>
    <row r="133" spans="1:6" x14ac:dyDescent="0.35">
      <c r="A133" s="12"/>
      <c r="B133" s="11"/>
      <c r="C133" s="11"/>
      <c r="D133" s="11"/>
      <c r="E133" s="11"/>
      <c r="F133" s="11"/>
    </row>
    <row r="134" spans="1:6" x14ac:dyDescent="0.35">
      <c r="A134" s="12"/>
      <c r="B134" s="11"/>
      <c r="C134" s="11"/>
      <c r="D134" s="11"/>
      <c r="E134" s="11"/>
      <c r="F134" s="11"/>
    </row>
    <row r="135" spans="1:6" x14ac:dyDescent="0.35">
      <c r="A135" s="12"/>
      <c r="B135" s="11"/>
      <c r="C135" s="11"/>
      <c r="D135" s="11"/>
      <c r="E135" s="11"/>
      <c r="F135" s="11"/>
    </row>
    <row r="136" spans="1:6" x14ac:dyDescent="0.35">
      <c r="A136" s="12"/>
      <c r="B136" s="11"/>
      <c r="C136" s="11"/>
      <c r="D136" s="11"/>
      <c r="E136" s="11"/>
      <c r="F136" s="11"/>
    </row>
    <row r="137" spans="1:6" x14ac:dyDescent="0.35">
      <c r="A137" s="12"/>
      <c r="B137" s="11"/>
      <c r="C137" s="11"/>
      <c r="D137" s="11"/>
      <c r="E137" s="11"/>
      <c r="F137" s="11"/>
    </row>
    <row r="138" spans="1:6" x14ac:dyDescent="0.35">
      <c r="A138" s="12"/>
      <c r="B138" s="11"/>
      <c r="C138" s="11"/>
      <c r="D138" s="11"/>
      <c r="E138" s="11"/>
      <c r="F138" s="11"/>
    </row>
    <row r="139" spans="1:6" x14ac:dyDescent="0.35">
      <c r="A139" s="12"/>
      <c r="B139" s="11"/>
      <c r="C139" s="11"/>
      <c r="D139" s="11"/>
      <c r="E139" s="11"/>
      <c r="F139" s="11"/>
    </row>
    <row r="140" spans="1:6" x14ac:dyDescent="0.35">
      <c r="A140" s="12"/>
      <c r="B140" s="11"/>
      <c r="C140" s="11"/>
      <c r="D140" s="11"/>
      <c r="E140" s="11"/>
      <c r="F140" s="11"/>
    </row>
    <row r="141" spans="1:6" x14ac:dyDescent="0.35">
      <c r="A141" s="12"/>
      <c r="B141" s="11"/>
      <c r="C141" s="11"/>
      <c r="D141" s="11"/>
      <c r="E141" s="11"/>
      <c r="F141" s="11"/>
    </row>
    <row r="142" spans="1:6" x14ac:dyDescent="0.35">
      <c r="A142" s="12"/>
      <c r="B142" s="11"/>
      <c r="C142" s="11"/>
      <c r="D142" s="11"/>
      <c r="E142" s="11"/>
      <c r="F142" s="11"/>
    </row>
    <row r="143" spans="1:6" x14ac:dyDescent="0.35">
      <c r="A143" s="12"/>
      <c r="B143" s="11"/>
      <c r="C143" s="11"/>
      <c r="D143" s="11"/>
      <c r="E143" s="11"/>
      <c r="F143" s="11"/>
    </row>
    <row r="144" spans="1:6" x14ac:dyDescent="0.35">
      <c r="A144" s="12"/>
      <c r="B144" s="11"/>
      <c r="C144" s="11"/>
      <c r="D144" s="11"/>
      <c r="E144" s="11"/>
      <c r="F144" s="11"/>
    </row>
    <row r="145" spans="1:6" x14ac:dyDescent="0.35">
      <c r="A145" s="12"/>
      <c r="B145" s="11"/>
      <c r="C145" s="11"/>
      <c r="D145" s="11"/>
      <c r="E145" s="11"/>
      <c r="F145" s="11"/>
    </row>
    <row r="146" spans="1:6" x14ac:dyDescent="0.35">
      <c r="A146" s="12"/>
      <c r="B146" s="11"/>
      <c r="C146" s="11"/>
      <c r="D146" s="11"/>
      <c r="E146" s="11"/>
      <c r="F146" s="11"/>
    </row>
    <row r="147" spans="1:6" x14ac:dyDescent="0.35">
      <c r="A147" s="12"/>
      <c r="B147" s="11"/>
      <c r="C147" s="11"/>
      <c r="D147" s="11"/>
      <c r="E147" s="11"/>
      <c r="F147" s="11"/>
    </row>
    <row r="148" spans="1:6" x14ac:dyDescent="0.35">
      <c r="A148" s="12"/>
      <c r="B148" s="11"/>
      <c r="C148" s="11"/>
      <c r="D148" s="11"/>
      <c r="E148" s="11"/>
      <c r="F148" s="11"/>
    </row>
    <row r="149" spans="1:6" x14ac:dyDescent="0.35">
      <c r="A149" s="12"/>
      <c r="B149" s="11"/>
      <c r="C149" s="11"/>
      <c r="D149" s="11"/>
      <c r="E149" s="11"/>
      <c r="F149" s="11"/>
    </row>
    <row r="150" spans="1:6" x14ac:dyDescent="0.35">
      <c r="A150" s="12"/>
      <c r="B150" s="11"/>
      <c r="C150" s="11"/>
      <c r="D150" s="11"/>
      <c r="E150" s="11"/>
      <c r="F150" s="11"/>
    </row>
    <row r="151" spans="1:6" x14ac:dyDescent="0.35">
      <c r="A151" s="12"/>
      <c r="B151" s="11"/>
      <c r="C151" s="11"/>
      <c r="D151" s="11"/>
      <c r="E151" s="11"/>
      <c r="F151" s="11"/>
    </row>
    <row r="152" spans="1:6" x14ac:dyDescent="0.35">
      <c r="A152" s="12"/>
      <c r="B152" s="11"/>
      <c r="C152" s="11"/>
      <c r="D152" s="11"/>
      <c r="E152" s="11"/>
      <c r="F152" s="11"/>
    </row>
    <row r="153" spans="1:6" x14ac:dyDescent="0.35">
      <c r="A153" s="12"/>
      <c r="B153" s="11"/>
      <c r="C153" s="11"/>
      <c r="D153" s="11"/>
      <c r="E153" s="11"/>
      <c r="F153" s="11"/>
    </row>
    <row r="154" spans="1:6" x14ac:dyDescent="0.35">
      <c r="A154" s="12"/>
      <c r="B154" s="11"/>
      <c r="C154" s="11"/>
      <c r="D154" s="11"/>
      <c r="E154" s="11"/>
      <c r="F154" s="11"/>
    </row>
    <row r="155" spans="1:6" x14ac:dyDescent="0.35">
      <c r="A155" s="12"/>
      <c r="B155" s="11"/>
      <c r="C155" s="11"/>
      <c r="D155" s="11"/>
      <c r="E155" s="11"/>
      <c r="F155" s="11"/>
    </row>
    <row r="156" spans="1:6" x14ac:dyDescent="0.35">
      <c r="A156" s="12"/>
      <c r="B156" s="11"/>
      <c r="C156" s="11"/>
      <c r="D156" s="11"/>
      <c r="E156" s="11"/>
      <c r="F156" s="11"/>
    </row>
    <row r="157" spans="1:6" x14ac:dyDescent="0.35">
      <c r="A157" s="12"/>
      <c r="B157" s="11"/>
      <c r="C157" s="11"/>
      <c r="D157" s="11"/>
      <c r="E157" s="11"/>
      <c r="F157" s="11"/>
    </row>
    <row r="158" spans="1:6" x14ac:dyDescent="0.35">
      <c r="A158" s="12"/>
      <c r="B158" s="11"/>
      <c r="C158" s="11"/>
      <c r="D158" s="11"/>
      <c r="E158" s="11"/>
      <c r="F158" s="11"/>
    </row>
    <row r="159" spans="1:6" x14ac:dyDescent="0.35">
      <c r="A159" s="12"/>
      <c r="B159" s="11"/>
      <c r="C159" s="11"/>
      <c r="D159" s="11"/>
      <c r="E159" s="11"/>
      <c r="F159" s="11"/>
    </row>
    <row r="160" spans="1:6" x14ac:dyDescent="0.35">
      <c r="A160" s="12"/>
      <c r="B160" s="11"/>
      <c r="C160" s="11"/>
      <c r="D160" s="11"/>
      <c r="E160" s="11"/>
      <c r="F160" s="11"/>
    </row>
    <row r="161" spans="1:6" x14ac:dyDescent="0.35">
      <c r="A161" s="12"/>
      <c r="B161" s="11"/>
      <c r="C161" s="11"/>
      <c r="D161" s="11"/>
      <c r="E161" s="11"/>
      <c r="F161" s="11"/>
    </row>
    <row r="162" spans="1:6" x14ac:dyDescent="0.35">
      <c r="A162" s="12"/>
      <c r="B162" s="11"/>
      <c r="C162" s="11"/>
      <c r="D162" s="11"/>
      <c r="E162" s="11"/>
      <c r="F162" s="11"/>
    </row>
    <row r="163" spans="1:6" x14ac:dyDescent="0.35">
      <c r="A163" s="12"/>
      <c r="B163" s="11"/>
      <c r="C163" s="11"/>
      <c r="D163" s="11"/>
      <c r="E163" s="11"/>
      <c r="F163" s="11"/>
    </row>
    <row r="164" spans="1:6" x14ac:dyDescent="0.35">
      <c r="A164" s="12"/>
      <c r="B164" s="11"/>
      <c r="C164" s="11"/>
      <c r="D164" s="11"/>
      <c r="E164" s="11"/>
      <c r="F164" s="11"/>
    </row>
    <row r="165" spans="1:6" x14ac:dyDescent="0.35">
      <c r="A165" s="12"/>
      <c r="B165" s="11"/>
      <c r="C165" s="11"/>
      <c r="D165" s="11"/>
      <c r="E165" s="11"/>
      <c r="F165" s="11"/>
    </row>
    <row r="166" spans="1:6" x14ac:dyDescent="0.35">
      <c r="A166" s="12"/>
      <c r="B166" s="11"/>
      <c r="C166" s="11"/>
      <c r="D166" s="11"/>
      <c r="E166" s="11"/>
      <c r="F166" s="11"/>
    </row>
    <row r="167" spans="1:6" x14ac:dyDescent="0.35">
      <c r="A167" s="12"/>
      <c r="B167" s="11"/>
      <c r="C167" s="11"/>
      <c r="D167" s="11"/>
      <c r="E167" s="11"/>
      <c r="F167" s="11"/>
    </row>
    <row r="168" spans="1:6" x14ac:dyDescent="0.35">
      <c r="A168" s="12"/>
      <c r="B168" s="11"/>
      <c r="C168" s="11"/>
      <c r="D168" s="11"/>
      <c r="E168" s="11"/>
      <c r="F168" s="11"/>
    </row>
    <row r="169" spans="1:6" x14ac:dyDescent="0.35">
      <c r="A169" s="12"/>
      <c r="B169" s="11"/>
      <c r="C169" s="11"/>
      <c r="D169" s="11"/>
      <c r="E169" s="11"/>
      <c r="F169" s="11"/>
    </row>
    <row r="170" spans="1:6" x14ac:dyDescent="0.35">
      <c r="A170" s="12"/>
      <c r="B170" s="11"/>
      <c r="C170" s="11"/>
      <c r="D170" s="11"/>
      <c r="E170" s="11"/>
      <c r="F170" s="11"/>
    </row>
    <row r="171" spans="1:6" x14ac:dyDescent="0.35">
      <c r="A171" s="12"/>
      <c r="B171" s="11"/>
      <c r="C171" s="11"/>
      <c r="D171" s="11"/>
      <c r="E171" s="11"/>
      <c r="F171" s="11"/>
    </row>
    <row r="172" spans="1:6" x14ac:dyDescent="0.35">
      <c r="A172" s="12"/>
      <c r="B172" s="11"/>
      <c r="C172" s="11"/>
      <c r="D172" s="11"/>
      <c r="E172" s="11"/>
      <c r="F172" s="11"/>
    </row>
    <row r="173" spans="1:6" x14ac:dyDescent="0.35">
      <c r="A173" s="12"/>
      <c r="B173" s="11"/>
      <c r="C173" s="11"/>
      <c r="D173" s="11"/>
      <c r="E173" s="11"/>
      <c r="F173" s="11"/>
    </row>
    <row r="174" spans="1:6" x14ac:dyDescent="0.35">
      <c r="A174" s="12"/>
      <c r="B174" s="11"/>
      <c r="C174" s="11"/>
      <c r="D174" s="11"/>
      <c r="E174" s="11"/>
      <c r="F174" s="11"/>
    </row>
    <row r="175" spans="1:6" x14ac:dyDescent="0.35">
      <c r="A175" s="12"/>
      <c r="B175" s="11"/>
      <c r="C175" s="11"/>
      <c r="D175" s="11"/>
      <c r="E175" s="11"/>
      <c r="F175" s="11"/>
    </row>
    <row r="176" spans="1:6" x14ac:dyDescent="0.35">
      <c r="A176" s="12"/>
      <c r="B176" s="11"/>
      <c r="C176" s="11"/>
      <c r="D176" s="11"/>
      <c r="E176" s="11"/>
      <c r="F176" s="11"/>
    </row>
    <row r="177" spans="1:6" x14ac:dyDescent="0.35">
      <c r="A177" s="12"/>
      <c r="B177" s="11"/>
      <c r="C177" s="11"/>
      <c r="D177" s="11"/>
      <c r="E177" s="11"/>
      <c r="F177" s="11"/>
    </row>
    <row r="178" spans="1:6" x14ac:dyDescent="0.35">
      <c r="A178" s="12"/>
      <c r="B178" s="11"/>
      <c r="C178" s="11"/>
      <c r="D178" s="11"/>
      <c r="E178" s="11"/>
      <c r="F178" s="11"/>
    </row>
    <row r="179" spans="1:6" x14ac:dyDescent="0.35">
      <c r="A179" s="12"/>
      <c r="B179" s="11"/>
      <c r="C179" s="11"/>
      <c r="D179" s="11"/>
      <c r="E179" s="11"/>
      <c r="F179" s="11"/>
    </row>
    <row r="180" spans="1:6" x14ac:dyDescent="0.35">
      <c r="A180" s="12"/>
      <c r="B180" s="11"/>
      <c r="C180" s="11"/>
      <c r="D180" s="11"/>
      <c r="E180" s="11"/>
      <c r="F180" s="11"/>
    </row>
    <row r="181" spans="1:6" x14ac:dyDescent="0.35">
      <c r="A181" s="12"/>
      <c r="B181" s="11"/>
      <c r="C181" s="11"/>
      <c r="D181" s="11"/>
      <c r="E181" s="11"/>
      <c r="F181" s="11"/>
    </row>
    <row r="182" spans="1:6" x14ac:dyDescent="0.35">
      <c r="A182" s="12"/>
      <c r="B182" s="11"/>
      <c r="C182" s="11"/>
      <c r="D182" s="11"/>
      <c r="E182" s="11"/>
      <c r="F182" s="11"/>
    </row>
    <row r="183" spans="1:6" x14ac:dyDescent="0.35">
      <c r="A183" s="12"/>
      <c r="B183" s="11"/>
      <c r="C183" s="11"/>
      <c r="D183" s="11"/>
      <c r="E183" s="11"/>
      <c r="F183" s="11"/>
    </row>
    <row r="184" spans="1:6" x14ac:dyDescent="0.35">
      <c r="A184" s="12"/>
      <c r="B184" s="11"/>
      <c r="C184" s="11"/>
      <c r="D184" s="11"/>
      <c r="E184" s="11"/>
      <c r="F184" s="11"/>
    </row>
    <row r="185" spans="1:6" x14ac:dyDescent="0.35">
      <c r="A185" s="12"/>
      <c r="B185" s="11"/>
      <c r="C185" s="11"/>
      <c r="D185" s="11"/>
      <c r="E185" s="11"/>
      <c r="F185" s="11"/>
    </row>
    <row r="186" spans="1:6" x14ac:dyDescent="0.35">
      <c r="A186" s="12"/>
      <c r="B186" s="11"/>
      <c r="C186" s="11"/>
      <c r="D186" s="11"/>
      <c r="E186" s="11"/>
      <c r="F186" s="11"/>
    </row>
    <row r="187" spans="1:6" x14ac:dyDescent="0.35">
      <c r="A187" s="12"/>
      <c r="B187" s="11"/>
      <c r="C187" s="11"/>
      <c r="D187" s="11"/>
      <c r="E187" s="11"/>
      <c r="F187" s="11"/>
    </row>
    <row r="188" spans="1:6" x14ac:dyDescent="0.35">
      <c r="A188" s="12"/>
      <c r="B188" s="11"/>
      <c r="C188" s="11"/>
      <c r="D188" s="11"/>
      <c r="E188" s="11"/>
      <c r="F188" s="11"/>
    </row>
    <row r="189" spans="1:6" x14ac:dyDescent="0.35">
      <c r="A189" s="12"/>
      <c r="B189" s="11"/>
      <c r="C189" s="11"/>
      <c r="D189" s="11"/>
      <c r="E189" s="11"/>
      <c r="F189" s="11"/>
    </row>
    <row r="190" spans="1:6" x14ac:dyDescent="0.35">
      <c r="A190" s="12"/>
      <c r="B190" s="11"/>
      <c r="C190" s="11"/>
      <c r="D190" s="11"/>
      <c r="E190" s="11"/>
      <c r="F190" s="11"/>
    </row>
    <row r="191" spans="1:6" x14ac:dyDescent="0.35">
      <c r="A191" s="12"/>
      <c r="B191" s="11"/>
      <c r="C191" s="11"/>
      <c r="D191" s="11"/>
      <c r="E191" s="11"/>
      <c r="F191" s="11"/>
    </row>
    <row r="192" spans="1:6" x14ac:dyDescent="0.35">
      <c r="A192" s="12"/>
      <c r="B192" s="11"/>
      <c r="C192" s="11"/>
      <c r="D192" s="11"/>
      <c r="E192" s="11"/>
      <c r="F192" s="11"/>
    </row>
    <row r="193" spans="1:6" x14ac:dyDescent="0.35">
      <c r="A193" s="12"/>
      <c r="B193" s="11"/>
      <c r="C193" s="11"/>
      <c r="D193" s="11"/>
      <c r="E193" s="11"/>
      <c r="F193" s="11"/>
    </row>
    <row r="194" spans="1:6" x14ac:dyDescent="0.35">
      <c r="A194" s="12"/>
      <c r="B194" s="11"/>
      <c r="C194" s="11"/>
      <c r="D194" s="11"/>
      <c r="E194" s="11"/>
      <c r="F194" s="11"/>
    </row>
    <row r="195" spans="1:6" x14ac:dyDescent="0.35">
      <c r="A195" s="12"/>
      <c r="B195" s="11"/>
      <c r="C195" s="11"/>
      <c r="D195" s="11"/>
      <c r="E195" s="11"/>
      <c r="F195" s="11"/>
    </row>
    <row r="196" spans="1:6" x14ac:dyDescent="0.35">
      <c r="A196" s="12"/>
      <c r="B196" s="11"/>
      <c r="C196" s="11"/>
      <c r="D196" s="11"/>
      <c r="E196" s="11"/>
      <c r="F196" s="11"/>
    </row>
    <row r="197" spans="1:6" x14ac:dyDescent="0.35">
      <c r="A197" s="12"/>
      <c r="B197" s="11"/>
      <c r="C197" s="11"/>
      <c r="D197" s="11"/>
      <c r="E197" s="11"/>
      <c r="F197" s="11"/>
    </row>
    <row r="198" spans="1:6" x14ac:dyDescent="0.35">
      <c r="A198" s="12"/>
      <c r="B198" s="11"/>
      <c r="C198" s="11"/>
      <c r="D198" s="11"/>
      <c r="E198" s="11"/>
      <c r="F198" s="11"/>
    </row>
    <row r="199" spans="1:6" x14ac:dyDescent="0.35">
      <c r="A199" s="12"/>
      <c r="B199" s="11"/>
      <c r="C199" s="11"/>
      <c r="D199" s="11"/>
      <c r="E199" s="11"/>
      <c r="F199" s="11"/>
    </row>
    <row r="200" spans="1:6" x14ac:dyDescent="0.35">
      <c r="A200" s="12"/>
      <c r="B200" s="11"/>
      <c r="C200" s="11"/>
      <c r="D200" s="11"/>
      <c r="E200" s="11"/>
      <c r="F200" s="11"/>
    </row>
    <row r="201" spans="1:6" x14ac:dyDescent="0.35">
      <c r="A201" s="12"/>
      <c r="B201" s="11"/>
      <c r="C201" s="11"/>
      <c r="D201" s="11"/>
      <c r="E201" s="11"/>
      <c r="F201" s="11"/>
    </row>
    <row r="202" spans="1:6" x14ac:dyDescent="0.35">
      <c r="A202" s="12"/>
      <c r="B202" s="11"/>
      <c r="C202" s="11"/>
      <c r="D202" s="11"/>
      <c r="E202" s="11"/>
      <c r="F202" s="11"/>
    </row>
    <row r="203" spans="1:6" x14ac:dyDescent="0.35">
      <c r="A203" s="12"/>
      <c r="B203" s="11"/>
      <c r="C203" s="11"/>
      <c r="D203" s="11"/>
      <c r="E203" s="11"/>
      <c r="F203" s="11"/>
    </row>
    <row r="204" spans="1:6" x14ac:dyDescent="0.35">
      <c r="A204" s="12"/>
      <c r="B204" s="11"/>
      <c r="C204" s="11"/>
      <c r="D204" s="11"/>
      <c r="E204" s="11"/>
      <c r="F204" s="11"/>
    </row>
    <row r="205" spans="1:6" x14ac:dyDescent="0.35">
      <c r="A205" s="12"/>
      <c r="B205" s="11"/>
      <c r="C205" s="11"/>
      <c r="D205" s="11"/>
      <c r="E205" s="11"/>
      <c r="F205" s="11"/>
    </row>
    <row r="206" spans="1:6" x14ac:dyDescent="0.35">
      <c r="A206" s="12"/>
      <c r="B206" s="11"/>
      <c r="C206" s="11"/>
      <c r="D206" s="11"/>
      <c r="E206" s="11"/>
      <c r="F206" s="11"/>
    </row>
    <row r="207" spans="1:6" x14ac:dyDescent="0.35">
      <c r="A207" s="12"/>
      <c r="B207" s="11"/>
      <c r="C207" s="11"/>
      <c r="D207" s="11"/>
      <c r="E207" s="11"/>
      <c r="F207" s="11"/>
    </row>
    <row r="208" spans="1:6" x14ac:dyDescent="0.35">
      <c r="A208" s="12"/>
      <c r="B208" s="11"/>
      <c r="C208" s="11"/>
      <c r="D208" s="11"/>
      <c r="E208" s="11"/>
      <c r="F208" s="11"/>
    </row>
    <row r="209" spans="1:6" x14ac:dyDescent="0.35">
      <c r="A209" s="12"/>
      <c r="B209" s="11"/>
      <c r="C209" s="11"/>
      <c r="D209" s="11"/>
      <c r="E209" s="11"/>
      <c r="F209" s="11"/>
    </row>
    <row r="210" spans="1:6" x14ac:dyDescent="0.35">
      <c r="A210" s="12"/>
      <c r="B210" s="11"/>
      <c r="C210" s="11"/>
      <c r="D210" s="11"/>
      <c r="E210" s="11"/>
      <c r="F210" s="11"/>
    </row>
    <row r="211" spans="1:6" x14ac:dyDescent="0.35">
      <c r="A211" s="12"/>
      <c r="B211" s="11"/>
      <c r="C211" s="11"/>
      <c r="D211" s="11"/>
      <c r="E211" s="11"/>
      <c r="F211" s="11"/>
    </row>
    <row r="212" spans="1:6" x14ac:dyDescent="0.35">
      <c r="A212" s="12"/>
      <c r="B212" s="11"/>
      <c r="C212" s="11"/>
      <c r="D212" s="11"/>
      <c r="E212" s="11"/>
      <c r="F212" s="11"/>
    </row>
    <row r="213" spans="1:6" x14ac:dyDescent="0.35">
      <c r="A213" s="12"/>
      <c r="B213" s="11"/>
      <c r="C213" s="11"/>
      <c r="D213" s="11"/>
      <c r="E213" s="11"/>
      <c r="F213" s="11"/>
    </row>
    <row r="214" spans="1:6" x14ac:dyDescent="0.35">
      <c r="A214" s="12"/>
      <c r="B214" s="11"/>
      <c r="C214" s="11"/>
      <c r="D214" s="11"/>
      <c r="E214" s="11"/>
      <c r="F214" s="11"/>
    </row>
    <row r="215" spans="1:6" x14ac:dyDescent="0.35">
      <c r="A215" s="12"/>
      <c r="B215" s="11"/>
      <c r="C215" s="11"/>
      <c r="D215" s="11"/>
      <c r="E215" s="11"/>
      <c r="F215" s="11"/>
    </row>
    <row r="216" spans="1:6" x14ac:dyDescent="0.35">
      <c r="A216" s="12"/>
      <c r="B216" s="11"/>
      <c r="C216" s="11"/>
      <c r="D216" s="11"/>
      <c r="E216" s="11"/>
      <c r="F216" s="11"/>
    </row>
    <row r="217" spans="1:6" x14ac:dyDescent="0.35">
      <c r="A217" s="12"/>
      <c r="B217" s="11"/>
      <c r="C217" s="11"/>
      <c r="D217" s="11"/>
      <c r="E217" s="11"/>
      <c r="F217" s="11"/>
    </row>
    <row r="218" spans="1:6" x14ac:dyDescent="0.35">
      <c r="A218" s="12"/>
      <c r="B218" s="11"/>
      <c r="C218" s="11"/>
      <c r="D218" s="11"/>
      <c r="E218" s="11"/>
      <c r="F218" s="11"/>
    </row>
    <row r="219" spans="1:6" x14ac:dyDescent="0.35">
      <c r="A219" s="12"/>
      <c r="B219" s="11"/>
      <c r="C219" s="11"/>
      <c r="D219" s="11"/>
      <c r="E219" s="11"/>
      <c r="F219" s="11"/>
    </row>
    <row r="220" spans="1:6" x14ac:dyDescent="0.35">
      <c r="A220" s="12"/>
      <c r="B220" s="11"/>
      <c r="C220" s="11"/>
      <c r="D220" s="11"/>
      <c r="E220" s="11"/>
      <c r="F220" s="11"/>
    </row>
    <row r="221" spans="1:6" x14ac:dyDescent="0.35">
      <c r="A221" s="12"/>
      <c r="B221" s="11"/>
      <c r="C221" s="11"/>
      <c r="D221" s="11"/>
      <c r="E221" s="11"/>
      <c r="F221" s="11"/>
    </row>
    <row r="222" spans="1:6" x14ac:dyDescent="0.35">
      <c r="A222" s="12"/>
      <c r="B222" s="11"/>
      <c r="C222" s="11"/>
      <c r="D222" s="11"/>
      <c r="E222" s="11"/>
      <c r="F222" s="11"/>
    </row>
    <row r="223" spans="1:6" x14ac:dyDescent="0.35">
      <c r="A223" s="12"/>
      <c r="B223" s="11"/>
      <c r="C223" s="11"/>
      <c r="D223" s="11"/>
      <c r="E223" s="11"/>
      <c r="F223" s="11"/>
    </row>
    <row r="224" spans="1:6" x14ac:dyDescent="0.35">
      <c r="A224" s="12"/>
      <c r="B224" s="11"/>
      <c r="C224" s="11"/>
      <c r="D224" s="11"/>
      <c r="E224" s="11"/>
      <c r="F224" s="11"/>
    </row>
    <row r="225" spans="1:6" x14ac:dyDescent="0.35">
      <c r="A225" s="12"/>
      <c r="B225" s="11"/>
      <c r="C225" s="11"/>
      <c r="D225" s="11"/>
      <c r="E225" s="11"/>
      <c r="F225" s="11"/>
    </row>
    <row r="226" spans="1:6" x14ac:dyDescent="0.35">
      <c r="A226" s="12"/>
      <c r="B226" s="11"/>
      <c r="C226" s="11"/>
      <c r="D226" s="11"/>
      <c r="E226" s="11"/>
      <c r="F226" s="11"/>
    </row>
    <row r="227" spans="1:6" x14ac:dyDescent="0.35">
      <c r="A227" s="12"/>
      <c r="B227" s="11"/>
      <c r="C227" s="11"/>
      <c r="D227" s="11"/>
      <c r="E227" s="11"/>
      <c r="F227" s="11"/>
    </row>
    <row r="228" spans="1:6" x14ac:dyDescent="0.35">
      <c r="A228" s="12"/>
      <c r="B228" s="11"/>
      <c r="C228" s="11"/>
      <c r="D228" s="11"/>
      <c r="E228" s="11"/>
      <c r="F228" s="11"/>
    </row>
    <row r="229" spans="1:6" x14ac:dyDescent="0.35">
      <c r="A229" s="12"/>
      <c r="B229" s="11"/>
      <c r="C229" s="11"/>
      <c r="D229" s="11"/>
      <c r="E229" s="11"/>
      <c r="F229" s="11"/>
    </row>
    <row r="230" spans="1:6" x14ac:dyDescent="0.35">
      <c r="A230" s="12"/>
      <c r="B230" s="11"/>
      <c r="C230" s="11"/>
      <c r="D230" s="11"/>
      <c r="E230" s="11"/>
      <c r="F230" s="11"/>
    </row>
    <row r="231" spans="1:6" x14ac:dyDescent="0.35">
      <c r="A231" s="12"/>
      <c r="B231" s="11"/>
      <c r="C231" s="11"/>
      <c r="D231" s="11"/>
      <c r="E231" s="11"/>
      <c r="F231" s="11"/>
    </row>
    <row r="232" spans="1:6" x14ac:dyDescent="0.35">
      <c r="A232" s="12"/>
      <c r="B232" s="11"/>
      <c r="C232" s="11"/>
      <c r="D232" s="11"/>
      <c r="E232" s="11"/>
      <c r="F232" s="11"/>
    </row>
    <row r="233" spans="1:6" x14ac:dyDescent="0.35">
      <c r="A233" s="12"/>
      <c r="B233" s="11"/>
      <c r="C233" s="11"/>
      <c r="D233" s="11"/>
      <c r="E233" s="11"/>
      <c r="F233" s="11"/>
    </row>
    <row r="234" spans="1:6" x14ac:dyDescent="0.35">
      <c r="A234" s="12"/>
      <c r="B234" s="11"/>
      <c r="C234" s="11"/>
      <c r="D234" s="11"/>
      <c r="E234" s="11"/>
      <c r="F234" s="11"/>
    </row>
    <row r="235" spans="1:6" x14ac:dyDescent="0.35">
      <c r="A235" s="12"/>
      <c r="B235" s="11"/>
      <c r="C235" s="11"/>
      <c r="D235" s="11"/>
      <c r="E235" s="11"/>
      <c r="F235" s="11"/>
    </row>
    <row r="236" spans="1:6" x14ac:dyDescent="0.35">
      <c r="A236" s="12"/>
      <c r="B236" s="11"/>
      <c r="C236" s="11"/>
      <c r="D236" s="11"/>
      <c r="E236" s="11"/>
      <c r="F236" s="11"/>
    </row>
    <row r="237" spans="1:6" x14ac:dyDescent="0.35">
      <c r="A237" s="12"/>
      <c r="B237" s="11"/>
      <c r="C237" s="11"/>
      <c r="D237" s="11"/>
      <c r="E237" s="11"/>
      <c r="F237" s="11"/>
    </row>
    <row r="238" spans="1:6" x14ac:dyDescent="0.35">
      <c r="A238" s="12"/>
      <c r="B238" s="11"/>
      <c r="C238" s="11"/>
      <c r="D238" s="11"/>
      <c r="E238" s="11"/>
      <c r="F238" s="11"/>
    </row>
    <row r="239" spans="1:6" x14ac:dyDescent="0.35">
      <c r="A239" s="12"/>
      <c r="B239" s="11"/>
      <c r="C239" s="11"/>
      <c r="D239" s="11"/>
      <c r="E239" s="11"/>
      <c r="F239" s="11"/>
    </row>
    <row r="240" spans="1:6" x14ac:dyDescent="0.35">
      <c r="A240" s="12"/>
      <c r="B240" s="11"/>
      <c r="C240" s="11"/>
      <c r="D240" s="11"/>
      <c r="E240" s="11"/>
      <c r="F240" s="11"/>
    </row>
    <row r="241" spans="1:6" x14ac:dyDescent="0.35">
      <c r="A241" s="12"/>
      <c r="B241" s="11"/>
      <c r="C241" s="11"/>
      <c r="D241" s="11"/>
      <c r="E241" s="11"/>
      <c r="F241" s="11"/>
    </row>
    <row r="242" spans="1:6" x14ac:dyDescent="0.35">
      <c r="A242" s="12"/>
      <c r="B242" s="11"/>
      <c r="C242" s="11"/>
      <c r="D242" s="11"/>
      <c r="E242" s="11"/>
      <c r="F242" s="11"/>
    </row>
    <row r="243" spans="1:6" x14ac:dyDescent="0.35">
      <c r="A243" s="12"/>
      <c r="B243" s="11"/>
      <c r="C243" s="11"/>
      <c r="D243" s="11"/>
      <c r="E243" s="11"/>
      <c r="F243" s="11"/>
    </row>
    <row r="244" spans="1:6" x14ac:dyDescent="0.35">
      <c r="A244" s="12"/>
      <c r="B244" s="11"/>
      <c r="C244" s="11"/>
      <c r="D244" s="11"/>
      <c r="E244" s="11"/>
      <c r="F244" s="11"/>
    </row>
    <row r="245" spans="1:6" x14ac:dyDescent="0.35">
      <c r="A245" s="12"/>
      <c r="B245" s="11"/>
      <c r="C245" s="11"/>
      <c r="D245" s="11"/>
      <c r="E245" s="11"/>
      <c r="F245" s="11"/>
    </row>
    <row r="246" spans="1:6" x14ac:dyDescent="0.35">
      <c r="A246" s="12"/>
      <c r="B246" s="11"/>
      <c r="C246" s="11"/>
      <c r="D246" s="11"/>
      <c r="E246" s="11"/>
      <c r="F246" s="11"/>
    </row>
    <row r="247" spans="1:6" x14ac:dyDescent="0.35">
      <c r="A247" s="12"/>
      <c r="B247" s="11"/>
      <c r="C247" s="11"/>
      <c r="D247" s="11"/>
      <c r="E247" s="11"/>
      <c r="F247" s="11"/>
    </row>
    <row r="248" spans="1:6" x14ac:dyDescent="0.35">
      <c r="A248" s="12"/>
      <c r="B248" s="11"/>
      <c r="C248" s="11"/>
      <c r="D248" s="11"/>
      <c r="E248" s="11"/>
      <c r="F248" s="11"/>
    </row>
    <row r="249" spans="1:6" x14ac:dyDescent="0.35">
      <c r="A249" s="12"/>
      <c r="B249" s="11"/>
      <c r="C249" s="11"/>
      <c r="D249" s="11"/>
      <c r="E249" s="11"/>
      <c r="F249" s="11"/>
    </row>
    <row r="250" spans="1:6" x14ac:dyDescent="0.35">
      <c r="A250" s="12"/>
      <c r="B250" s="11"/>
      <c r="C250" s="11"/>
      <c r="D250" s="11"/>
      <c r="E250" s="11"/>
      <c r="F250" s="11"/>
    </row>
    <row r="251" spans="1:6" x14ac:dyDescent="0.35">
      <c r="A251" s="12"/>
      <c r="B251" s="11"/>
      <c r="C251" s="11"/>
      <c r="D251" s="11"/>
      <c r="E251" s="11"/>
      <c r="F251" s="11"/>
    </row>
    <row r="252" spans="1:6" x14ac:dyDescent="0.35">
      <c r="A252" s="12"/>
      <c r="B252" s="11"/>
      <c r="C252" s="11"/>
      <c r="D252" s="11"/>
      <c r="E252" s="11"/>
      <c r="F252" s="11"/>
    </row>
    <row r="253" spans="1:6" x14ac:dyDescent="0.35">
      <c r="A253" s="12"/>
      <c r="B253" s="11"/>
      <c r="C253" s="11"/>
      <c r="D253" s="11"/>
      <c r="E253" s="11"/>
      <c r="F253" s="11"/>
    </row>
    <row r="254" spans="1:6" x14ac:dyDescent="0.35">
      <c r="A254" s="12"/>
      <c r="B254" s="11"/>
      <c r="C254" s="11"/>
      <c r="D254" s="11"/>
      <c r="E254" s="11"/>
      <c r="F254" s="11"/>
    </row>
    <row r="255" spans="1:6" x14ac:dyDescent="0.35">
      <c r="A255" s="12"/>
      <c r="B255" s="11"/>
      <c r="C255" s="11"/>
      <c r="D255" s="11"/>
      <c r="E255" s="11"/>
      <c r="F255" s="11"/>
    </row>
    <row r="256" spans="1:6" x14ac:dyDescent="0.35">
      <c r="A256" s="12"/>
      <c r="B256" s="11"/>
      <c r="C256" s="11"/>
      <c r="D256" s="11"/>
      <c r="E256" s="11"/>
      <c r="F256" s="11"/>
    </row>
    <row r="257" spans="1:6" x14ac:dyDescent="0.35">
      <c r="A257" s="12"/>
      <c r="B257" s="11"/>
      <c r="C257" s="11"/>
      <c r="D257" s="11"/>
      <c r="E257" s="11"/>
      <c r="F257" s="11"/>
    </row>
    <row r="258" spans="1:6" x14ac:dyDescent="0.35">
      <c r="A258" s="12"/>
      <c r="B258" s="11"/>
      <c r="C258" s="11"/>
      <c r="D258" s="11"/>
      <c r="E258" s="11"/>
      <c r="F258" s="11"/>
    </row>
    <row r="259" spans="1:6" x14ac:dyDescent="0.35">
      <c r="A259" s="12"/>
      <c r="B259" s="11"/>
      <c r="C259" s="11"/>
      <c r="D259" s="11"/>
      <c r="E259" s="11"/>
      <c r="F259" s="11"/>
    </row>
    <row r="260" spans="1:6" x14ac:dyDescent="0.35">
      <c r="A260" s="12"/>
      <c r="B260" s="11"/>
      <c r="C260" s="11"/>
      <c r="D260" s="11"/>
      <c r="E260" s="11"/>
      <c r="F260" s="11"/>
    </row>
    <row r="261" spans="1:6" x14ac:dyDescent="0.35">
      <c r="A261" s="12"/>
      <c r="B261" s="11"/>
      <c r="C261" s="11"/>
      <c r="D261" s="11"/>
      <c r="E261" s="11"/>
      <c r="F261" s="11"/>
    </row>
    <row r="262" spans="1:6" x14ac:dyDescent="0.35">
      <c r="A262" s="12"/>
      <c r="B262" s="11"/>
      <c r="C262" s="11"/>
      <c r="D262" s="11"/>
      <c r="E262" s="11"/>
      <c r="F262" s="11"/>
    </row>
    <row r="263" spans="1:6" x14ac:dyDescent="0.35">
      <c r="A263" s="12"/>
      <c r="B263" s="11"/>
      <c r="C263" s="11"/>
      <c r="D263" s="11"/>
      <c r="E263" s="11"/>
      <c r="F263" s="11"/>
    </row>
    <row r="264" spans="1:6" x14ac:dyDescent="0.35">
      <c r="A264" s="12"/>
      <c r="B264" s="11"/>
      <c r="C264" s="11"/>
      <c r="D264" s="11"/>
      <c r="E264" s="11"/>
      <c r="F264" s="11"/>
    </row>
    <row r="265" spans="1:6" x14ac:dyDescent="0.35">
      <c r="A265" s="12"/>
      <c r="B265" s="11"/>
      <c r="C265" s="11"/>
      <c r="D265" s="11"/>
      <c r="E265" s="11"/>
      <c r="F265" s="11"/>
    </row>
    <row r="266" spans="1:6" x14ac:dyDescent="0.35">
      <c r="A266" s="12"/>
      <c r="B266" s="11"/>
      <c r="C266" s="11"/>
      <c r="D266" s="11"/>
      <c r="E266" s="11"/>
      <c r="F266" s="11"/>
    </row>
    <row r="267" spans="1:6" x14ac:dyDescent="0.35">
      <c r="A267" s="12"/>
      <c r="B267" s="11"/>
      <c r="C267" s="11"/>
      <c r="D267" s="11"/>
      <c r="E267" s="11"/>
      <c r="F267" s="11"/>
    </row>
    <row r="268" spans="1:6" x14ac:dyDescent="0.35">
      <c r="A268" s="12"/>
      <c r="B268" s="11"/>
      <c r="C268" s="11"/>
      <c r="D268" s="11"/>
      <c r="E268" s="11"/>
      <c r="F268" s="11"/>
    </row>
    <row r="269" spans="1:6" x14ac:dyDescent="0.35">
      <c r="A269" s="12"/>
      <c r="B269" s="11"/>
      <c r="C269" s="11"/>
      <c r="D269" s="11"/>
      <c r="E269" s="11"/>
      <c r="F269" s="11"/>
    </row>
    <row r="270" spans="1:6" x14ac:dyDescent="0.35">
      <c r="A270" s="12"/>
      <c r="B270" s="11"/>
      <c r="C270" s="11"/>
      <c r="D270" s="11"/>
      <c r="E270" s="11"/>
      <c r="F270" s="11"/>
    </row>
    <row r="271" spans="1:6" x14ac:dyDescent="0.35">
      <c r="A271" s="12"/>
      <c r="B271" s="11"/>
      <c r="C271" s="11"/>
      <c r="D271" s="11"/>
      <c r="E271" s="11"/>
      <c r="F271" s="11"/>
    </row>
    <row r="272" spans="1:6" x14ac:dyDescent="0.35">
      <c r="A272" s="12"/>
      <c r="B272" s="11"/>
      <c r="C272" s="11"/>
      <c r="D272" s="11"/>
      <c r="E272" s="11"/>
      <c r="F272" s="11"/>
    </row>
    <row r="273" spans="1:6" x14ac:dyDescent="0.35">
      <c r="A273" s="12"/>
      <c r="B273" s="11"/>
      <c r="C273" s="11"/>
      <c r="D273" s="11"/>
      <c r="E273" s="11"/>
      <c r="F273" s="11"/>
    </row>
    <row r="274" spans="1:6" x14ac:dyDescent="0.35">
      <c r="A274" s="12"/>
      <c r="B274" s="11"/>
      <c r="C274" s="11"/>
      <c r="D274" s="11"/>
      <c r="E274" s="11"/>
      <c r="F274" s="11"/>
    </row>
    <row r="275" spans="1:6" x14ac:dyDescent="0.35">
      <c r="A275" s="12"/>
      <c r="B275" s="11"/>
      <c r="C275" s="11"/>
      <c r="D275" s="11"/>
      <c r="E275" s="11"/>
      <c r="F275" s="11"/>
    </row>
    <row r="276" spans="1:6" x14ac:dyDescent="0.35">
      <c r="A276" s="12"/>
      <c r="B276" s="11"/>
      <c r="C276" s="11"/>
      <c r="D276" s="11"/>
      <c r="E276" s="11"/>
      <c r="F276" s="11"/>
    </row>
    <row r="277" spans="1:6" x14ac:dyDescent="0.35">
      <c r="A277" s="12"/>
      <c r="B277" s="11"/>
      <c r="C277" s="11"/>
      <c r="D277" s="11"/>
      <c r="E277" s="11"/>
      <c r="F277" s="11"/>
    </row>
    <row r="278" spans="1:6" x14ac:dyDescent="0.35">
      <c r="A278" s="12"/>
      <c r="B278" s="11"/>
      <c r="C278" s="11"/>
      <c r="D278" s="11"/>
      <c r="E278" s="11"/>
      <c r="F278" s="11"/>
    </row>
    <row r="279" spans="1:6" x14ac:dyDescent="0.35">
      <c r="A279" s="12"/>
      <c r="B279" s="11"/>
      <c r="C279" s="11"/>
      <c r="D279" s="11"/>
      <c r="E279" s="11"/>
      <c r="F279" s="11"/>
    </row>
    <row r="280" spans="1:6" x14ac:dyDescent="0.35">
      <c r="A280" s="12"/>
      <c r="B280" s="11"/>
      <c r="C280" s="11"/>
      <c r="D280" s="11"/>
      <c r="E280" s="11"/>
      <c r="F280" s="11"/>
    </row>
    <row r="281" spans="1:6" x14ac:dyDescent="0.35">
      <c r="A281" s="12"/>
      <c r="B281" s="11"/>
      <c r="C281" s="11"/>
      <c r="D281" s="11"/>
      <c r="E281" s="11"/>
      <c r="F281" s="11"/>
    </row>
    <row r="282" spans="1:6" x14ac:dyDescent="0.35">
      <c r="A282" s="12"/>
      <c r="B282" s="11"/>
      <c r="C282" s="11"/>
      <c r="D282" s="11"/>
      <c r="E282" s="11"/>
      <c r="F282" s="11"/>
    </row>
    <row r="283" spans="1:6" x14ac:dyDescent="0.35">
      <c r="A283" s="12"/>
      <c r="B283" s="11"/>
      <c r="C283" s="11"/>
      <c r="D283" s="11"/>
      <c r="E283" s="11"/>
      <c r="F283" s="11"/>
    </row>
    <row r="284" spans="1:6" x14ac:dyDescent="0.35">
      <c r="A284" s="12"/>
      <c r="B284" s="11"/>
      <c r="C284" s="11"/>
      <c r="D284" s="11"/>
      <c r="E284" s="11"/>
      <c r="F284" s="11"/>
    </row>
    <row r="285" spans="1:6" x14ac:dyDescent="0.35">
      <c r="A285" s="12"/>
      <c r="B285" s="11"/>
      <c r="C285" s="11"/>
      <c r="D285" s="11"/>
      <c r="E285" s="11"/>
      <c r="F285" s="11"/>
    </row>
    <row r="286" spans="1:6" x14ac:dyDescent="0.35">
      <c r="A286" s="12"/>
      <c r="B286" s="11"/>
      <c r="C286" s="11"/>
      <c r="D286" s="11"/>
      <c r="E286" s="11"/>
      <c r="F286" s="11"/>
    </row>
    <row r="287" spans="1:6" x14ac:dyDescent="0.35">
      <c r="A287" s="12"/>
      <c r="B287" s="11"/>
      <c r="C287" s="11"/>
      <c r="D287" s="11"/>
      <c r="E287" s="11"/>
      <c r="F287" s="11"/>
    </row>
    <row r="288" spans="1:6" x14ac:dyDescent="0.35">
      <c r="A288" s="12"/>
      <c r="B288" s="11"/>
      <c r="C288" s="11"/>
      <c r="D288" s="11"/>
      <c r="E288" s="11"/>
      <c r="F288" s="11"/>
    </row>
    <row r="289" spans="1:6" x14ac:dyDescent="0.35">
      <c r="A289" s="12"/>
      <c r="B289" s="11"/>
      <c r="C289" s="11"/>
      <c r="D289" s="11"/>
      <c r="E289" s="11"/>
      <c r="F289" s="11"/>
    </row>
    <row r="290" spans="1:6" x14ac:dyDescent="0.35">
      <c r="A290" s="12"/>
      <c r="B290" s="11"/>
      <c r="C290" s="11"/>
      <c r="D290" s="11"/>
      <c r="E290" s="11"/>
      <c r="F290" s="11"/>
    </row>
    <row r="291" spans="1:6" x14ac:dyDescent="0.35">
      <c r="A291" s="12"/>
      <c r="B291" s="11"/>
      <c r="C291" s="11"/>
      <c r="D291" s="11"/>
      <c r="E291" s="11"/>
      <c r="F291" s="11"/>
    </row>
    <row r="292" spans="1:6" x14ac:dyDescent="0.35">
      <c r="A292" s="12"/>
      <c r="B292" s="11"/>
      <c r="C292" s="11"/>
      <c r="D292" s="11"/>
      <c r="E292" s="11"/>
      <c r="F292" s="11"/>
    </row>
    <row r="293" spans="1:6" x14ac:dyDescent="0.35">
      <c r="A293" s="12"/>
      <c r="B293" s="11"/>
      <c r="C293" s="11"/>
      <c r="D293" s="11"/>
      <c r="E293" s="11"/>
      <c r="F293" s="11"/>
    </row>
    <row r="294" spans="1:6" x14ac:dyDescent="0.35">
      <c r="A294" s="12"/>
      <c r="B294" s="11"/>
      <c r="C294" s="11"/>
      <c r="D294" s="11"/>
      <c r="E294" s="11"/>
      <c r="F294" s="11"/>
    </row>
    <row r="295" spans="1:6" x14ac:dyDescent="0.35">
      <c r="A295" s="12"/>
      <c r="B295" s="11"/>
      <c r="C295" s="11"/>
      <c r="D295" s="11"/>
      <c r="E295" s="11"/>
      <c r="F295" s="11"/>
    </row>
    <row r="296" spans="1:6" x14ac:dyDescent="0.35">
      <c r="A296" s="12"/>
      <c r="B296" s="11"/>
      <c r="C296" s="11"/>
      <c r="D296" s="11"/>
      <c r="E296" s="11"/>
      <c r="F296" s="11"/>
    </row>
    <row r="297" spans="1:6" x14ac:dyDescent="0.35">
      <c r="A297" s="12"/>
      <c r="B297" s="11"/>
      <c r="C297" s="11"/>
      <c r="D297" s="11"/>
      <c r="E297" s="11"/>
      <c r="F297" s="11"/>
    </row>
    <row r="298" spans="1:6" x14ac:dyDescent="0.35">
      <c r="A298" s="12"/>
      <c r="B298" s="11"/>
      <c r="C298" s="11"/>
      <c r="D298" s="11"/>
      <c r="E298" s="11"/>
      <c r="F298" s="11"/>
    </row>
    <row r="299" spans="1:6" x14ac:dyDescent="0.35">
      <c r="A299" s="12"/>
      <c r="B299" s="11"/>
      <c r="C299" s="11"/>
      <c r="D299" s="11"/>
      <c r="E299" s="11"/>
      <c r="F299" s="11"/>
    </row>
    <row r="300" spans="1:6" x14ac:dyDescent="0.35">
      <c r="A300" s="12"/>
      <c r="B300" s="11"/>
      <c r="C300" s="11"/>
      <c r="D300" s="11"/>
      <c r="E300" s="11"/>
      <c r="F300" s="11"/>
    </row>
    <row r="301" spans="1:6" x14ac:dyDescent="0.35">
      <c r="A301" s="12"/>
      <c r="B301" s="11"/>
      <c r="C301" s="11"/>
      <c r="D301" s="11"/>
      <c r="E301" s="11"/>
      <c r="F301" s="11"/>
    </row>
    <row r="302" spans="1:6" x14ac:dyDescent="0.35">
      <c r="A302" s="12"/>
      <c r="B302" s="11"/>
      <c r="C302" s="11"/>
      <c r="D302" s="11"/>
      <c r="E302" s="11"/>
      <c r="F302" s="11"/>
    </row>
    <row r="303" spans="1:6" x14ac:dyDescent="0.35">
      <c r="A303" s="12"/>
      <c r="B303" s="11"/>
      <c r="C303" s="11"/>
      <c r="D303" s="11"/>
      <c r="E303" s="11"/>
      <c r="F303" s="11"/>
    </row>
  </sheetData>
  <sheetProtection sheet="1" objects="1" scenarios="1"/>
  <mergeCells count="2">
    <mergeCell ref="A1:F1"/>
    <mergeCell ref="A2:F2"/>
  </mergeCells>
  <conditionalFormatting sqref="A4:F303">
    <cfRule type="expression" dxfId="0" priority="1">
      <formula>N($C4)&gt;=8</formula>
    </cfRule>
  </conditionalFormatting>
  <dataValidations count="2">
    <dataValidation type="decimal" allowBlank="1" showInputMessage="1" showErrorMessage="1" errorTitle="Data inválida" error="Digite uma data. Ex.: 15/03/2026" promptTitle="Data" prompt="Quando sentiu?" sqref="A4:A303" xr:uid="{FB2FA419-DC76-4240-BC79-79F6E0D661E7}">
      <formula1>36526</formula1>
      <formula2>62867</formula2>
    </dataValidation>
    <dataValidation type="decimal" allowBlank="1" showInputMessage="1" showErrorMessage="1" errorTitle="Valor inválido" error="Digite um número de 0 a 10." promptTitle="Intensidade" prompt="0 = nada · 10 = insuportável. Ex.: 6" sqref="C4:C303" xr:uid="{F12E1CCD-84B0-4339-85F1-3E5998246AC7}">
      <formula1>0</formula1>
      <formula2>10</formula2>
    </dataValidation>
  </dataValidation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837C-FF84-4F8A-8FD2-8133826CF13D}">
  <sheetPr>
    <tabColor rgb="FF606870"/>
  </sheetPr>
  <dimension ref="A1:R16"/>
  <sheetViews>
    <sheetView showGridLines="0" workbookViewId="0">
      <pane ySplit="2" topLeftCell="A3" activePane="bottomLeft" state="frozenSplit"/>
      <selection pane="bottomLeft" sqref="A1:E1"/>
    </sheetView>
  </sheetViews>
  <sheetFormatPr defaultRowHeight="15" x14ac:dyDescent="0.35"/>
  <cols>
    <col min="1" max="1" width="13.77734375" style="1" customWidth="1"/>
    <col min="2" max="5" width="17.77734375" style="1" customWidth="1"/>
    <col min="6" max="6" width="8.88671875" style="1"/>
    <col min="7" max="18" width="0" style="1" hidden="1" customWidth="1"/>
    <col min="19" max="16384" width="8.88671875" style="1"/>
  </cols>
  <sheetData>
    <row r="1" spans="1:18" ht="30" customHeight="1" x14ac:dyDescent="0.45">
      <c r="A1" s="3" t="s">
        <v>100</v>
      </c>
      <c r="B1" s="4"/>
      <c r="C1" s="4"/>
      <c r="D1" s="4"/>
      <c r="E1" s="4"/>
    </row>
    <row r="2" spans="1:18" ht="22.05" customHeight="1" x14ac:dyDescent="0.35">
      <c r="A2" s="15" t="s">
        <v>101</v>
      </c>
      <c r="B2" s="15" t="s">
        <v>102</v>
      </c>
      <c r="C2" s="15" t="s">
        <v>103</v>
      </c>
      <c r="D2" s="15" t="s">
        <v>104</v>
      </c>
      <c r="E2" s="15" t="s">
        <v>105</v>
      </c>
      <c r="G2" s="1" t="s">
        <v>101</v>
      </c>
      <c r="H2" s="1" t="s">
        <v>118</v>
      </c>
      <c r="J2" s="1" t="s">
        <v>101</v>
      </c>
      <c r="K2" s="1" t="s">
        <v>119</v>
      </c>
      <c r="M2" s="1" t="s">
        <v>101</v>
      </c>
      <c r="N2" s="1" t="s">
        <v>102</v>
      </c>
      <c r="O2" s="1" t="s">
        <v>103</v>
      </c>
      <c r="Q2" s="1" t="s">
        <v>52</v>
      </c>
      <c r="R2" s="1" t="s">
        <v>102</v>
      </c>
    </row>
    <row r="3" spans="1:18" x14ac:dyDescent="0.35">
      <c r="A3" s="16" t="s">
        <v>106</v>
      </c>
      <c r="B3" s="16">
        <f>COUNTIFS(Consultas!$A:$A,"&gt;="&amp;DATE(Ajustes!$B$5,1,1),Consultas!$A:$A,"&lt;"&amp;DATE(Ajustes!$B$5,2,1))</f>
        <v>1</v>
      </c>
      <c r="C3" s="16">
        <f>COUNTIFS(Exames!$B:$B,"&gt;="&amp;DATE(Ajustes!$B$5,1,1),Exames!$B:$B,"&lt;"&amp;DATE(Ajustes!$B$5,2,1))</f>
        <v>0</v>
      </c>
      <c r="D3" s="16">
        <f>COUNTIFS(Sintomas!$A:$A,"&gt;="&amp;DATE(Ajustes!$B$5,1,1),Sintomas!$A:$A,"&lt;"&amp;DATE(Ajustes!$B$5,2,1))</f>
        <v>0</v>
      </c>
      <c r="E3" s="17">
        <f>IFERROR(AVERAGEIFS(Sintomas!$C:$C,Sintomas!$A:$A,"&gt;="&amp;DATE(Ajustes!$B$5,1,1),Sintomas!$A:$A,"&lt;"&amp;DATE(Ajustes!$B$5,2,1)),0)</f>
        <v>0</v>
      </c>
      <c r="G3" s="1" t="str">
        <f>LEFT(A3,3)</f>
        <v>Jan</v>
      </c>
      <c r="H3" s="1">
        <f>D3</f>
        <v>0</v>
      </c>
      <c r="J3" s="1" t="str">
        <f>LEFT(A3,3)</f>
        <v>Jan</v>
      </c>
      <c r="K3" s="14">
        <f>E3</f>
        <v>0</v>
      </c>
      <c r="M3" s="1" t="str">
        <f>LEFT(A3,3)</f>
        <v>Jan</v>
      </c>
      <c r="N3" s="1">
        <f>B3</f>
        <v>1</v>
      </c>
      <c r="O3" s="1">
        <f>C3</f>
        <v>0</v>
      </c>
      <c r="Q3" s="1" t="str">
        <f>IF(Ajustes!A9="","",Ajustes!A9)</f>
        <v>Clínico geral</v>
      </c>
      <c r="R3" s="1">
        <f>IF(Q3="",0,COUNTIF(Consultas!$B:$B,Q3))</f>
        <v>1</v>
      </c>
    </row>
    <row r="4" spans="1:18" x14ac:dyDescent="0.35">
      <c r="A4" s="16" t="s">
        <v>107</v>
      </c>
      <c r="B4" s="16">
        <f>COUNTIFS(Consultas!$A:$A,"&gt;="&amp;DATE(Ajustes!$B$5,2,1),Consultas!$A:$A,"&lt;"&amp;DATE(Ajustes!$B$5,3,1))</f>
        <v>0</v>
      </c>
      <c r="C4" s="16">
        <f>COUNTIFS(Exames!$B:$B,"&gt;="&amp;DATE(Ajustes!$B$5,2,1),Exames!$B:$B,"&lt;"&amp;DATE(Ajustes!$B$5,3,1))</f>
        <v>0</v>
      </c>
      <c r="D4" s="16">
        <f>COUNTIFS(Sintomas!$A:$A,"&gt;="&amp;DATE(Ajustes!$B$5,2,1),Sintomas!$A:$A,"&lt;"&amp;DATE(Ajustes!$B$5,3,1))</f>
        <v>0</v>
      </c>
      <c r="E4" s="17">
        <f>IFERROR(AVERAGEIFS(Sintomas!$C:$C,Sintomas!$A:$A,"&gt;="&amp;DATE(Ajustes!$B$5,2,1),Sintomas!$A:$A,"&lt;"&amp;DATE(Ajustes!$B$5,3,1)),0)</f>
        <v>0</v>
      </c>
      <c r="G4" s="1" t="str">
        <f>LEFT(A4,3)</f>
        <v>Fev</v>
      </c>
      <c r="H4" s="1">
        <f>D4</f>
        <v>0</v>
      </c>
      <c r="J4" s="1" t="str">
        <f>LEFT(A4,3)</f>
        <v>Fev</v>
      </c>
      <c r="K4" s="14">
        <f>E4</f>
        <v>0</v>
      </c>
      <c r="M4" s="1" t="str">
        <f>LEFT(A4,3)</f>
        <v>Fev</v>
      </c>
      <c r="N4" s="1">
        <f>B4</f>
        <v>0</v>
      </c>
      <c r="O4" s="1">
        <f>C4</f>
        <v>0</v>
      </c>
      <c r="Q4" s="1" t="str">
        <f>IF(Ajustes!A10="","",Ajustes!A10)</f>
        <v>Cardiologia</v>
      </c>
      <c r="R4" s="1">
        <f>IF(Q4="",0,COUNTIF(Consultas!$B:$B,Q4))</f>
        <v>0</v>
      </c>
    </row>
    <row r="5" spans="1:18" x14ac:dyDescent="0.35">
      <c r="A5" s="16" t="s">
        <v>108</v>
      </c>
      <c r="B5" s="16">
        <f>COUNTIFS(Consultas!$A:$A,"&gt;="&amp;DATE(Ajustes!$B$5,3,1),Consultas!$A:$A,"&lt;"&amp;DATE(Ajustes!$B$5,4,1))</f>
        <v>1</v>
      </c>
      <c r="C5" s="16">
        <f>COUNTIFS(Exames!$B:$B,"&gt;="&amp;DATE(Ajustes!$B$5,3,1),Exames!$B:$B,"&lt;"&amp;DATE(Ajustes!$B$5,4,1))</f>
        <v>0</v>
      </c>
      <c r="D5" s="16">
        <f>COUNTIFS(Sintomas!$A:$A,"&gt;="&amp;DATE(Ajustes!$B$5,3,1),Sintomas!$A:$A,"&lt;"&amp;DATE(Ajustes!$B$5,4,1))</f>
        <v>3</v>
      </c>
      <c r="E5" s="17">
        <f>IFERROR(AVERAGEIFS(Sintomas!$C:$C,Sintomas!$A:$A,"&gt;="&amp;DATE(Ajustes!$B$5,3,1),Sintomas!$A:$A,"&lt;"&amp;DATE(Ajustes!$B$5,4,1)),0)</f>
        <v>5</v>
      </c>
      <c r="G5" s="1" t="str">
        <f>LEFT(A5,3)</f>
        <v>Mar</v>
      </c>
      <c r="H5" s="1">
        <f>D5</f>
        <v>3</v>
      </c>
      <c r="J5" s="1" t="str">
        <f>LEFT(A5,3)</f>
        <v>Mar</v>
      </c>
      <c r="K5" s="14">
        <f>E5</f>
        <v>5</v>
      </c>
      <c r="M5" s="1" t="str">
        <f>LEFT(A5,3)</f>
        <v>Mar</v>
      </c>
      <c r="N5" s="1">
        <f>B5</f>
        <v>1</v>
      </c>
      <c r="O5" s="1">
        <f>C5</f>
        <v>0</v>
      </c>
      <c r="Q5" s="1" t="str">
        <f>IF(Ajustes!A11="","",Ajustes!A11)</f>
        <v>Dermatologia</v>
      </c>
      <c r="R5" s="1">
        <f>IF(Q5="",0,COUNTIF(Consultas!$B:$B,Q5))</f>
        <v>0</v>
      </c>
    </row>
    <row r="6" spans="1:18" x14ac:dyDescent="0.35">
      <c r="A6" s="16" t="s">
        <v>109</v>
      </c>
      <c r="B6" s="16">
        <f>COUNTIFS(Consultas!$A:$A,"&gt;="&amp;DATE(Ajustes!$B$5,4,1),Consultas!$A:$A,"&lt;"&amp;DATE(Ajustes!$B$5,5,1))</f>
        <v>0</v>
      </c>
      <c r="C6" s="16">
        <f>COUNTIFS(Exames!$B:$B,"&gt;="&amp;DATE(Ajustes!$B$5,4,1),Exames!$B:$B,"&lt;"&amp;DATE(Ajustes!$B$5,5,1))</f>
        <v>0</v>
      </c>
      <c r="D6" s="16">
        <f>COUNTIFS(Sintomas!$A:$A,"&gt;="&amp;DATE(Ajustes!$B$5,4,1),Sintomas!$A:$A,"&lt;"&amp;DATE(Ajustes!$B$5,5,1))</f>
        <v>0</v>
      </c>
      <c r="E6" s="17">
        <f>IFERROR(AVERAGEIFS(Sintomas!$C:$C,Sintomas!$A:$A,"&gt;="&amp;DATE(Ajustes!$B$5,4,1),Sintomas!$A:$A,"&lt;"&amp;DATE(Ajustes!$B$5,5,1)),0)</f>
        <v>0</v>
      </c>
      <c r="G6" s="1" t="str">
        <f>LEFT(A6,3)</f>
        <v>Abr</v>
      </c>
      <c r="H6" s="1">
        <f>D6</f>
        <v>0</v>
      </c>
      <c r="J6" s="1" t="str">
        <f>LEFT(A6,3)</f>
        <v>Abr</v>
      </c>
      <c r="K6" s="14">
        <f>E6</f>
        <v>0</v>
      </c>
      <c r="M6" s="1" t="str">
        <f>LEFT(A6,3)</f>
        <v>Abr</v>
      </c>
      <c r="N6" s="1">
        <f>B6</f>
        <v>0</v>
      </c>
      <c r="O6" s="1">
        <f>C6</f>
        <v>0</v>
      </c>
      <c r="Q6" s="1" t="str">
        <f>IF(Ajustes!A12="","",Ajustes!A12)</f>
        <v>Ginecologia/Urologia</v>
      </c>
      <c r="R6" s="1">
        <f>IF(Q6="",0,COUNTIF(Consultas!$B:$B,Q6))</f>
        <v>0</v>
      </c>
    </row>
    <row r="7" spans="1:18" x14ac:dyDescent="0.35">
      <c r="A7" s="16" t="s">
        <v>110</v>
      </c>
      <c r="B7" s="16">
        <f>COUNTIFS(Consultas!$A:$A,"&gt;="&amp;DATE(Ajustes!$B$5,5,1),Consultas!$A:$A,"&lt;"&amp;DATE(Ajustes!$B$5,6,1))</f>
        <v>0</v>
      </c>
      <c r="C7" s="16">
        <f>COUNTIFS(Exames!$B:$B,"&gt;="&amp;DATE(Ajustes!$B$5,5,1),Exames!$B:$B,"&lt;"&amp;DATE(Ajustes!$B$5,6,1))</f>
        <v>0</v>
      </c>
      <c r="D7" s="16">
        <f>COUNTIFS(Sintomas!$A:$A,"&gt;="&amp;DATE(Ajustes!$B$5,5,1),Sintomas!$A:$A,"&lt;"&amp;DATE(Ajustes!$B$5,6,1))</f>
        <v>0</v>
      </c>
      <c r="E7" s="17">
        <f>IFERROR(AVERAGEIFS(Sintomas!$C:$C,Sintomas!$A:$A,"&gt;="&amp;DATE(Ajustes!$B$5,5,1),Sintomas!$A:$A,"&lt;"&amp;DATE(Ajustes!$B$5,6,1)),0)</f>
        <v>0</v>
      </c>
      <c r="G7" s="1" t="str">
        <f>LEFT(A7,3)</f>
        <v>Mai</v>
      </c>
      <c r="H7" s="1">
        <f>D7</f>
        <v>0</v>
      </c>
      <c r="J7" s="1" t="str">
        <f>LEFT(A7,3)</f>
        <v>Mai</v>
      </c>
      <c r="K7" s="14">
        <f>E7</f>
        <v>0</v>
      </c>
      <c r="M7" s="1" t="str">
        <f>LEFT(A7,3)</f>
        <v>Mai</v>
      </c>
      <c r="N7" s="1">
        <f>B7</f>
        <v>0</v>
      </c>
      <c r="O7" s="1">
        <f>C7</f>
        <v>0</v>
      </c>
      <c r="Q7" s="1" t="str">
        <f>IF(Ajustes!A13="","",Ajustes!A13)</f>
        <v>Oftalmologia</v>
      </c>
      <c r="R7" s="1">
        <f>IF(Q7="",0,COUNTIF(Consultas!$B:$B,Q7))</f>
        <v>0</v>
      </c>
    </row>
    <row r="8" spans="1:18" x14ac:dyDescent="0.35">
      <c r="A8" s="16" t="s">
        <v>111</v>
      </c>
      <c r="B8" s="16">
        <f>COUNTIFS(Consultas!$A:$A,"&gt;="&amp;DATE(Ajustes!$B$5,6,1),Consultas!$A:$A,"&lt;"&amp;DATE(Ajustes!$B$5,7,1))</f>
        <v>0</v>
      </c>
      <c r="C8" s="16">
        <f>COUNTIFS(Exames!$B:$B,"&gt;="&amp;DATE(Ajustes!$B$5,6,1),Exames!$B:$B,"&lt;"&amp;DATE(Ajustes!$B$5,7,1))</f>
        <v>0</v>
      </c>
      <c r="D8" s="16">
        <f>COUNTIFS(Sintomas!$A:$A,"&gt;="&amp;DATE(Ajustes!$B$5,6,1),Sintomas!$A:$A,"&lt;"&amp;DATE(Ajustes!$B$5,7,1))</f>
        <v>0</v>
      </c>
      <c r="E8" s="17">
        <f>IFERROR(AVERAGEIFS(Sintomas!$C:$C,Sintomas!$A:$A,"&gt;="&amp;DATE(Ajustes!$B$5,6,1),Sintomas!$A:$A,"&lt;"&amp;DATE(Ajustes!$B$5,7,1)),0)</f>
        <v>0</v>
      </c>
      <c r="G8" s="1" t="str">
        <f>LEFT(A8,3)</f>
        <v>Jun</v>
      </c>
      <c r="H8" s="1">
        <f>D8</f>
        <v>0</v>
      </c>
      <c r="J8" s="1" t="str">
        <f>LEFT(A8,3)</f>
        <v>Jun</v>
      </c>
      <c r="K8" s="14">
        <f>E8</f>
        <v>0</v>
      </c>
      <c r="M8" s="1" t="str">
        <f>LEFT(A8,3)</f>
        <v>Jun</v>
      </c>
      <c r="N8" s="1">
        <f>B8</f>
        <v>0</v>
      </c>
      <c r="O8" s="1">
        <f>C8</f>
        <v>0</v>
      </c>
      <c r="Q8" s="1" t="str">
        <f>IF(Ajustes!A14="","",Ajustes!A14)</f>
        <v>Odontologia</v>
      </c>
      <c r="R8" s="1">
        <f>IF(Q8="",0,COUNTIF(Consultas!$B:$B,Q8))</f>
        <v>1</v>
      </c>
    </row>
    <row r="9" spans="1:18" x14ac:dyDescent="0.35">
      <c r="A9" s="16" t="s">
        <v>112</v>
      </c>
      <c r="B9" s="16">
        <f>COUNTIFS(Consultas!$A:$A,"&gt;="&amp;DATE(Ajustes!$B$5,7,1),Consultas!$A:$A,"&lt;"&amp;DATE(Ajustes!$B$5,8,1))</f>
        <v>0</v>
      </c>
      <c r="C9" s="16">
        <f>COUNTIFS(Exames!$B:$B,"&gt;="&amp;DATE(Ajustes!$B$5,7,1),Exames!$B:$B,"&lt;"&amp;DATE(Ajustes!$B$5,8,1))</f>
        <v>0</v>
      </c>
      <c r="D9" s="16">
        <f>COUNTIFS(Sintomas!$A:$A,"&gt;="&amp;DATE(Ajustes!$B$5,7,1),Sintomas!$A:$A,"&lt;"&amp;DATE(Ajustes!$B$5,8,1))</f>
        <v>0</v>
      </c>
      <c r="E9" s="17">
        <f>IFERROR(AVERAGEIFS(Sintomas!$C:$C,Sintomas!$A:$A,"&gt;="&amp;DATE(Ajustes!$B$5,7,1),Sintomas!$A:$A,"&lt;"&amp;DATE(Ajustes!$B$5,8,1)),0)</f>
        <v>0</v>
      </c>
      <c r="G9" s="1" t="str">
        <f>LEFT(A9,3)</f>
        <v>Jul</v>
      </c>
      <c r="H9" s="1">
        <f>D9</f>
        <v>0</v>
      </c>
      <c r="J9" s="1" t="str">
        <f>LEFT(A9,3)</f>
        <v>Jul</v>
      </c>
      <c r="K9" s="14">
        <f>E9</f>
        <v>0</v>
      </c>
      <c r="M9" s="1" t="str">
        <f>LEFT(A9,3)</f>
        <v>Jul</v>
      </c>
      <c r="N9" s="1">
        <f>B9</f>
        <v>0</v>
      </c>
      <c r="O9" s="1">
        <f>C9</f>
        <v>0</v>
      </c>
      <c r="Q9" s="1" t="str">
        <f>IF(Ajustes!A15="","",Ajustes!A15)</f>
        <v>Psiquiatria</v>
      </c>
      <c r="R9" s="1">
        <f>IF(Q9="",0,COUNTIF(Consultas!$B:$B,Q9))</f>
        <v>0</v>
      </c>
    </row>
    <row r="10" spans="1:18" x14ac:dyDescent="0.35">
      <c r="A10" s="16" t="s">
        <v>113</v>
      </c>
      <c r="B10" s="16">
        <f>COUNTIFS(Consultas!$A:$A,"&gt;="&amp;DATE(Ajustes!$B$5,8,1),Consultas!$A:$A,"&lt;"&amp;DATE(Ajustes!$B$5,9,1))</f>
        <v>0</v>
      </c>
      <c r="C10" s="16">
        <f>COUNTIFS(Exames!$B:$B,"&gt;="&amp;DATE(Ajustes!$B$5,8,1),Exames!$B:$B,"&lt;"&amp;DATE(Ajustes!$B$5,9,1))</f>
        <v>0</v>
      </c>
      <c r="D10" s="16">
        <f>COUNTIFS(Sintomas!$A:$A,"&gt;="&amp;DATE(Ajustes!$B$5,8,1),Sintomas!$A:$A,"&lt;"&amp;DATE(Ajustes!$B$5,9,1))</f>
        <v>0</v>
      </c>
      <c r="E10" s="17">
        <f>IFERROR(AVERAGEIFS(Sintomas!$C:$C,Sintomas!$A:$A,"&gt;="&amp;DATE(Ajustes!$B$5,8,1),Sintomas!$A:$A,"&lt;"&amp;DATE(Ajustes!$B$5,9,1)),0)</f>
        <v>0</v>
      </c>
      <c r="G10" s="1" t="str">
        <f>LEFT(A10,3)</f>
        <v>Ago</v>
      </c>
      <c r="H10" s="1">
        <f>D10</f>
        <v>0</v>
      </c>
      <c r="J10" s="1" t="str">
        <f>LEFT(A10,3)</f>
        <v>Ago</v>
      </c>
      <c r="K10" s="14">
        <f>E10</f>
        <v>0</v>
      </c>
      <c r="M10" s="1" t="str">
        <f>LEFT(A10,3)</f>
        <v>Ago</v>
      </c>
      <c r="N10" s="1">
        <f>B10</f>
        <v>0</v>
      </c>
      <c r="O10" s="1">
        <f>C10</f>
        <v>0</v>
      </c>
      <c r="Q10" s="1" t="str">
        <f>IF(Ajustes!A16="","",Ajustes!A16)</f>
        <v>Psicologia</v>
      </c>
      <c r="R10" s="1">
        <f>IF(Q10="",0,COUNTIF(Consultas!$B:$B,Q10))</f>
        <v>1</v>
      </c>
    </row>
    <row r="11" spans="1:18" x14ac:dyDescent="0.35">
      <c r="A11" s="16" t="s">
        <v>114</v>
      </c>
      <c r="B11" s="16">
        <f>COUNTIFS(Consultas!$A:$A,"&gt;="&amp;DATE(Ajustes!$B$5,9,1),Consultas!$A:$A,"&lt;"&amp;DATE(Ajustes!$B$5,10,1))</f>
        <v>0</v>
      </c>
      <c r="C11" s="16">
        <f>COUNTIFS(Exames!$B:$B,"&gt;="&amp;DATE(Ajustes!$B$5,9,1),Exames!$B:$B,"&lt;"&amp;DATE(Ajustes!$B$5,10,1))</f>
        <v>0</v>
      </c>
      <c r="D11" s="16">
        <f>COUNTIFS(Sintomas!$A:$A,"&gt;="&amp;DATE(Ajustes!$B$5,9,1),Sintomas!$A:$A,"&lt;"&amp;DATE(Ajustes!$B$5,10,1))</f>
        <v>0</v>
      </c>
      <c r="E11" s="17">
        <f>IFERROR(AVERAGEIFS(Sintomas!$C:$C,Sintomas!$A:$A,"&gt;="&amp;DATE(Ajustes!$B$5,9,1),Sintomas!$A:$A,"&lt;"&amp;DATE(Ajustes!$B$5,10,1)),0)</f>
        <v>0</v>
      </c>
      <c r="G11" s="1" t="str">
        <f>LEFT(A11,3)</f>
        <v>Set</v>
      </c>
      <c r="H11" s="1">
        <f>D11</f>
        <v>0</v>
      </c>
      <c r="J11" s="1" t="str">
        <f>LEFT(A11,3)</f>
        <v>Set</v>
      </c>
      <c r="K11" s="14">
        <f>E11</f>
        <v>0</v>
      </c>
      <c r="M11" s="1" t="str">
        <f>LEFT(A11,3)</f>
        <v>Set</v>
      </c>
      <c r="N11" s="1">
        <f>B11</f>
        <v>0</v>
      </c>
      <c r="O11" s="1">
        <f>C11</f>
        <v>0</v>
      </c>
      <c r="Q11" s="1" t="str">
        <f>IF(Ajustes!A17="","",Ajustes!A17)</f>
        <v>Terapia Ocupacional</v>
      </c>
      <c r="R11" s="1">
        <f>IF(Q11="",0,COUNTIF(Consultas!$B:$B,Q11))</f>
        <v>0</v>
      </c>
    </row>
    <row r="12" spans="1:18" x14ac:dyDescent="0.35">
      <c r="A12" s="16" t="s">
        <v>115</v>
      </c>
      <c r="B12" s="16">
        <f>COUNTIFS(Consultas!$A:$A,"&gt;="&amp;DATE(Ajustes!$B$5,10,1),Consultas!$A:$A,"&lt;"&amp;DATE(Ajustes!$B$5,11,1))</f>
        <v>0</v>
      </c>
      <c r="C12" s="16">
        <f>COUNTIFS(Exames!$B:$B,"&gt;="&amp;DATE(Ajustes!$B$5,10,1),Exames!$B:$B,"&lt;"&amp;DATE(Ajustes!$B$5,11,1))</f>
        <v>0</v>
      </c>
      <c r="D12" s="16">
        <f>COUNTIFS(Sintomas!$A:$A,"&gt;="&amp;DATE(Ajustes!$B$5,10,1),Sintomas!$A:$A,"&lt;"&amp;DATE(Ajustes!$B$5,11,1))</f>
        <v>0</v>
      </c>
      <c r="E12" s="17">
        <f>IFERROR(AVERAGEIFS(Sintomas!$C:$C,Sintomas!$A:$A,"&gt;="&amp;DATE(Ajustes!$B$5,10,1),Sintomas!$A:$A,"&lt;"&amp;DATE(Ajustes!$B$5,11,1)),0)</f>
        <v>0</v>
      </c>
      <c r="G12" s="1" t="str">
        <f>LEFT(A12,3)</f>
        <v>Out</v>
      </c>
      <c r="H12" s="1">
        <f>D12</f>
        <v>0</v>
      </c>
      <c r="J12" s="1" t="str">
        <f>LEFT(A12,3)</f>
        <v>Out</v>
      </c>
      <c r="K12" s="14">
        <f>E12</f>
        <v>0</v>
      </c>
      <c r="M12" s="1" t="str">
        <f>LEFT(A12,3)</f>
        <v>Out</v>
      </c>
      <c r="N12" s="1">
        <f>B12</f>
        <v>0</v>
      </c>
      <c r="O12" s="1">
        <f>C12</f>
        <v>0</v>
      </c>
      <c r="Q12" s="1" t="str">
        <f>IF(Ajustes!A18="","",Ajustes!A18)</f>
        <v>Fisioterapia</v>
      </c>
      <c r="R12" s="1">
        <f>IF(Q12="",0,COUNTIF(Consultas!$B:$B,Q12))</f>
        <v>0</v>
      </c>
    </row>
    <row r="13" spans="1:18" x14ac:dyDescent="0.35">
      <c r="A13" s="16" t="s">
        <v>116</v>
      </c>
      <c r="B13" s="16">
        <f>COUNTIFS(Consultas!$A:$A,"&gt;="&amp;DATE(Ajustes!$B$5,11,1),Consultas!$A:$A,"&lt;"&amp;DATE(Ajustes!$B$5,12,1))</f>
        <v>0</v>
      </c>
      <c r="C13" s="16">
        <f>COUNTIFS(Exames!$B:$B,"&gt;="&amp;DATE(Ajustes!$B$5,11,1),Exames!$B:$B,"&lt;"&amp;DATE(Ajustes!$B$5,12,1))</f>
        <v>0</v>
      </c>
      <c r="D13" s="16">
        <f>COUNTIFS(Sintomas!$A:$A,"&gt;="&amp;DATE(Ajustes!$B$5,11,1),Sintomas!$A:$A,"&lt;"&amp;DATE(Ajustes!$B$5,12,1))</f>
        <v>0</v>
      </c>
      <c r="E13" s="17">
        <f>IFERROR(AVERAGEIFS(Sintomas!$C:$C,Sintomas!$A:$A,"&gt;="&amp;DATE(Ajustes!$B$5,11,1),Sintomas!$A:$A,"&lt;"&amp;DATE(Ajustes!$B$5,12,1)),0)</f>
        <v>0</v>
      </c>
      <c r="G13" s="1" t="str">
        <f>LEFT(A13,3)</f>
        <v>Nov</v>
      </c>
      <c r="H13" s="1">
        <f>D13</f>
        <v>0</v>
      </c>
      <c r="J13" s="1" t="str">
        <f>LEFT(A13,3)</f>
        <v>Nov</v>
      </c>
      <c r="K13" s="14">
        <f>E13</f>
        <v>0</v>
      </c>
      <c r="M13" s="1" t="str">
        <f>LEFT(A13,3)</f>
        <v>Nov</v>
      </c>
      <c r="N13" s="1">
        <f>B13</f>
        <v>0</v>
      </c>
      <c r="O13" s="1">
        <f>C13</f>
        <v>0</v>
      </c>
      <c r="Q13" s="1" t="str">
        <f>IF(Ajustes!A19="","",Ajustes!A19)</f>
        <v>Nutrição</v>
      </c>
      <c r="R13" s="1">
        <f>IF(Q13="",0,COUNTIF(Consultas!$B:$B,Q13))</f>
        <v>0</v>
      </c>
    </row>
    <row r="14" spans="1:18" x14ac:dyDescent="0.35">
      <c r="A14" s="16" t="s">
        <v>117</v>
      </c>
      <c r="B14" s="16">
        <f>COUNTIFS(Consultas!$A:$A,"&gt;="&amp;DATE(Ajustes!$B$5,12,1),Consultas!$A:$A,"&lt;"&amp;DATE(Ajustes!$B$5,13,1))</f>
        <v>0</v>
      </c>
      <c r="C14" s="16">
        <f>COUNTIFS(Exames!$B:$B,"&gt;="&amp;DATE(Ajustes!$B$5,12,1),Exames!$B:$B,"&lt;"&amp;DATE(Ajustes!$B$5,13,1))</f>
        <v>0</v>
      </c>
      <c r="D14" s="16">
        <f>COUNTIFS(Sintomas!$A:$A,"&gt;="&amp;DATE(Ajustes!$B$5,12,1),Sintomas!$A:$A,"&lt;"&amp;DATE(Ajustes!$B$5,13,1))</f>
        <v>0</v>
      </c>
      <c r="E14" s="17">
        <f>IFERROR(AVERAGEIFS(Sintomas!$C:$C,Sintomas!$A:$A,"&gt;="&amp;DATE(Ajustes!$B$5,12,1),Sintomas!$A:$A,"&lt;"&amp;DATE(Ajustes!$B$5,13,1)),0)</f>
        <v>0</v>
      </c>
      <c r="G14" s="1" t="str">
        <f>LEFT(A14,3)</f>
        <v>Dez</v>
      </c>
      <c r="H14" s="1">
        <f>D14</f>
        <v>0</v>
      </c>
      <c r="J14" s="1" t="str">
        <f>LEFT(A14,3)</f>
        <v>Dez</v>
      </c>
      <c r="K14" s="14">
        <f>E14</f>
        <v>0</v>
      </c>
      <c r="M14" s="1" t="str">
        <f>LEFT(A14,3)</f>
        <v>Dez</v>
      </c>
      <c r="N14" s="1">
        <f>B14</f>
        <v>0</v>
      </c>
      <c r="O14" s="1">
        <f>C14</f>
        <v>0</v>
      </c>
      <c r="Q14" s="1" t="str">
        <f>IF(Ajustes!A20="","",Ajustes!A20)</f>
        <v>Outra</v>
      </c>
      <c r="R14" s="1">
        <f>IF(Q14="",0,COUNTIF(Consultas!$B:$B,Q14))</f>
        <v>0</v>
      </c>
    </row>
    <row r="15" spans="1:18" x14ac:dyDescent="0.35">
      <c r="Q15" s="1" t="str">
        <f>IF(Ajustes!A21="","",Ajustes!A21)</f>
        <v/>
      </c>
      <c r="R15" s="1">
        <f>IF(Q15="",0,COUNTIF(Consultas!$B:$B,Q15))</f>
        <v>0</v>
      </c>
    </row>
    <row r="16" spans="1:18" x14ac:dyDescent="0.35">
      <c r="Q16" s="1" t="str">
        <f>IF(Ajustes!A22="","",Ajustes!A22)</f>
        <v/>
      </c>
      <c r="R16" s="1">
        <f>IF(Q16="",0,COUNTIF(Consultas!$B:$B,Q16))</f>
        <v>0</v>
      </c>
    </row>
  </sheetData>
  <sheetProtection sheet="1" objects="1" scenarios="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B501-D922-4313-85BA-9B4393596548}">
  <sheetPr>
    <tabColor rgb="FF969CA2"/>
  </sheetPr>
  <dimension ref="A1:D22"/>
  <sheetViews>
    <sheetView showGridLines="0" workbookViewId="0">
      <selection sqref="A1:D1"/>
    </sheetView>
  </sheetViews>
  <sheetFormatPr defaultRowHeight="15" x14ac:dyDescent="0.35"/>
  <cols>
    <col min="1" max="1" width="26.77734375" style="1" customWidth="1"/>
    <col min="2" max="16384" width="8.88671875" style="1"/>
  </cols>
  <sheetData>
    <row r="1" spans="1:4" ht="30" customHeight="1" x14ac:dyDescent="0.45">
      <c r="A1" s="3" t="s">
        <v>0</v>
      </c>
      <c r="B1" s="4"/>
      <c r="C1" s="4"/>
      <c r="D1" s="4"/>
    </row>
    <row r="2" spans="1:4" x14ac:dyDescent="0.35">
      <c r="A2" s="5" t="s">
        <v>1</v>
      </c>
      <c r="B2" s="2"/>
      <c r="C2" s="2"/>
      <c r="D2" s="2"/>
    </row>
    <row r="4" spans="1:4" x14ac:dyDescent="0.35">
      <c r="A4" s="6" t="s">
        <v>2</v>
      </c>
    </row>
    <row r="5" spans="1:4" x14ac:dyDescent="0.35">
      <c r="A5" s="1" t="s">
        <v>3</v>
      </c>
      <c r="B5" s="7">
        <v>2026</v>
      </c>
    </row>
    <row r="8" spans="1:4" x14ac:dyDescent="0.35">
      <c r="A8" s="8" t="s">
        <v>4</v>
      </c>
    </row>
    <row r="9" spans="1:4" x14ac:dyDescent="0.35">
      <c r="A9" s="9" t="s">
        <v>5</v>
      </c>
    </row>
    <row r="10" spans="1:4" x14ac:dyDescent="0.35">
      <c r="A10" s="9" t="s">
        <v>6</v>
      </c>
    </row>
    <row r="11" spans="1:4" x14ac:dyDescent="0.35">
      <c r="A11" s="9" t="s">
        <v>7</v>
      </c>
    </row>
    <row r="12" spans="1:4" x14ac:dyDescent="0.35">
      <c r="A12" s="9" t="s">
        <v>8</v>
      </c>
    </row>
    <row r="13" spans="1:4" x14ac:dyDescent="0.35">
      <c r="A13" s="9" t="s">
        <v>9</v>
      </c>
    </row>
    <row r="14" spans="1:4" x14ac:dyDescent="0.35">
      <c r="A14" s="9" t="s">
        <v>10</v>
      </c>
    </row>
    <row r="15" spans="1:4" x14ac:dyDescent="0.35">
      <c r="A15" s="9" t="s">
        <v>11</v>
      </c>
    </row>
    <row r="16" spans="1:4" x14ac:dyDescent="0.35">
      <c r="A16" s="9" t="s">
        <v>12</v>
      </c>
    </row>
    <row r="17" spans="1:1" x14ac:dyDescent="0.35">
      <c r="A17" s="9" t="s">
        <v>13</v>
      </c>
    </row>
    <row r="18" spans="1:1" x14ac:dyDescent="0.35">
      <c r="A18" s="9" t="s">
        <v>14</v>
      </c>
    </row>
    <row r="19" spans="1:1" x14ac:dyDescent="0.35">
      <c r="A19" s="9" t="s">
        <v>15</v>
      </c>
    </row>
    <row r="20" spans="1:1" x14ac:dyDescent="0.35">
      <c r="A20" s="9" t="s">
        <v>16</v>
      </c>
    </row>
    <row r="21" spans="1:1" x14ac:dyDescent="0.35">
      <c r="A21" s="9"/>
    </row>
    <row r="22" spans="1:1" x14ac:dyDescent="0.35">
      <c r="A22" s="9"/>
    </row>
  </sheetData>
  <sheetProtection sheet="1" objects="1" scenarios="1"/>
  <mergeCells count="2">
    <mergeCell ref="A1:D1"/>
    <mergeCell ref="A2:D2"/>
  </mergeCells>
  <dataValidations count="1">
    <dataValidation type="whole" allowBlank="1" showInputMessage="1" showErrorMessage="1" errorTitle="Ano inválido" error="Digite um ano entre 2020 e 2040." promptTitle="Ano" prompt="Ano dos registros e do painel. Ex.: 2026" sqref="B5" xr:uid="{3745B2FB-27B0-4B35-B878-8613AA5C3914}">
      <formula1>2020</formula1>
      <formula2>2040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Início</vt:lpstr>
      <vt:lpstr>Painel</vt:lpstr>
      <vt:lpstr>Vacinas</vt:lpstr>
      <vt:lpstr>Exames</vt:lpstr>
      <vt:lpstr>Consultas</vt:lpstr>
      <vt:lpstr>Medicações</vt:lpstr>
      <vt:lpstr>Sintomas</vt:lpstr>
      <vt:lpstr>Resumo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2026-07-02T21:33:58Z</dcterms:created>
  <dcterms:modified xsi:type="dcterms:W3CDTF">2026-07-02T21:34:01Z</dcterms:modified>
</cp:coreProperties>
</file>